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20730" windowHeight="11160" tabRatio="236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80" i="1" l="1"/>
  <c r="D77" i="1"/>
  <c r="D74" i="1"/>
  <c r="D53" i="1" l="1"/>
  <c r="D54" i="1" s="1"/>
  <c r="D49" i="1"/>
  <c r="D48" i="1"/>
  <c r="D50" i="1" s="1"/>
  <c r="D41" i="1"/>
  <c r="D40" i="1"/>
  <c r="D42" i="1" s="1"/>
  <c r="D36" i="1"/>
  <c r="D35" i="1"/>
  <c r="D24" i="1"/>
  <c r="D31" i="1"/>
  <c r="D30" i="1"/>
  <c r="D29" i="1"/>
  <c r="D32" i="1" s="1"/>
  <c r="D25" i="1"/>
  <c r="D23" i="1"/>
  <c r="D22" i="1"/>
  <c r="D26" i="1" s="1"/>
  <c r="D18" i="1"/>
  <c r="D17" i="1"/>
  <c r="D16" i="1"/>
  <c r="D12" i="1"/>
  <c r="D11" i="1"/>
  <c r="D10" i="1"/>
  <c r="D6" i="1"/>
  <c r="D5" i="1"/>
  <c r="D7" i="1" s="1"/>
  <c r="D37" i="1"/>
  <c r="D13" i="1" l="1"/>
  <c r="D19" i="1"/>
  <c r="D44" i="1"/>
  <c r="D56" i="1" s="1"/>
  <c r="D60" i="1" l="1"/>
  <c r="D62" i="1" l="1"/>
  <c r="D66" i="1"/>
  <c r="D67" i="1" s="1"/>
  <c r="D69" i="1" s="1"/>
  <c r="D75" i="1" s="1"/>
  <c r="D78" i="1" s="1"/>
  <c r="D81" i="1" s="1"/>
</calcChain>
</file>

<file path=xl/sharedStrings.xml><?xml version="1.0" encoding="utf-8"?>
<sst xmlns="http://schemas.openxmlformats.org/spreadsheetml/2006/main" count="89" uniqueCount="35">
  <si>
    <t>Importo</t>
  </si>
  <si>
    <t>Selezionare se ricorre la condizione</t>
  </si>
  <si>
    <t>Totale</t>
  </si>
  <si>
    <t>Fase studio</t>
  </si>
  <si>
    <t>Fase introduttiva</t>
  </si>
  <si>
    <t>Fase decisionale</t>
  </si>
  <si>
    <t>Udienza predibattimentale senza riti alternativi</t>
  </si>
  <si>
    <t>Udienza predibattimentale con richiesta di patteggiamento</t>
  </si>
  <si>
    <t>Udienza predibattimentale con richiesta incondizionata di giudizio abbreviato</t>
  </si>
  <si>
    <t>Udienza predibattimentale con richiesta condizionata di giudizio abbreviato</t>
  </si>
  <si>
    <t>Fase istruttoria (se condizionato all'esame dei testi)</t>
  </si>
  <si>
    <t>Udienza predibattimentale con istanza di oblazione</t>
  </si>
  <si>
    <t>Udienza predibattimentale definita con sentenza ex artt. 129 o 420 quater e 23 c.p.p.</t>
  </si>
  <si>
    <t>Fase studio e introduttiva</t>
  </si>
  <si>
    <t>TOTALE</t>
  </si>
  <si>
    <t>C.P.A.</t>
  </si>
  <si>
    <t>SPESE</t>
  </si>
  <si>
    <t>TOTALE IVA INCLUSA</t>
  </si>
  <si>
    <t>Fase introduttiva solo in caso di eccezioni di nullità di incompetenza, ecc.</t>
  </si>
  <si>
    <t>IVA</t>
  </si>
  <si>
    <t>SUBTOTALE</t>
  </si>
  <si>
    <r>
      <rPr>
        <b/>
        <sz val="12"/>
        <color indexed="8"/>
        <rFont val="Calibri"/>
        <family val="2"/>
      </rPr>
      <t xml:space="preserve">UDIENZA PREDIBATTIMENTALE </t>
    </r>
    <r>
      <rPr>
        <b/>
        <i/>
        <sz val="12"/>
        <color indexed="8"/>
        <rFont val="Calibri"/>
        <family val="2"/>
      </rPr>
      <t>SUBTOTALE</t>
    </r>
  </si>
  <si>
    <t>Aumenti</t>
  </si>
  <si>
    <t>Aumento per costituzione di parte civile</t>
  </si>
  <si>
    <t>Aumento per imputato detenuto o arresti domiciliari anche per altra causa</t>
  </si>
  <si>
    <t>Totale (max €756)</t>
  </si>
  <si>
    <t>Inserire TOTALE udienze</t>
  </si>
  <si>
    <t>Aumento di €100 per ogni udienza successiva alla seconda</t>
  </si>
  <si>
    <t>Variabili</t>
  </si>
  <si>
    <t>Aumento se l'assistito ha 5 capi o più di imputazione o se è in concorso con più di 5 imputati</t>
  </si>
  <si>
    <t>Inserire numero TOTALE assistiti</t>
  </si>
  <si>
    <t>Aumento del 30% per ogni parte assistita successiva alla prima fino alla decima 
Aumento del 10% per ogni parte assistita dall'undicesima alla ventesima</t>
  </si>
  <si>
    <t>30% (2-10)
10% (11-20)</t>
  </si>
  <si>
    <t>SPESE DA LIQUIDARE PER UDIENZA PREDIBATTIMENTALE</t>
  </si>
  <si>
    <t>TOTALE senza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</si>
</sst>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 wrapText="1"/>
    </xf>
    <xf numFmtId="164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5" fillId="0" borderId="1" xfId="0" applyFont="1" applyBorder="1" applyProtection="1"/>
    <xf numFmtId="9" fontId="5" fillId="0" borderId="1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Alignment="1" applyProtection="1">
      <alignment horizontal="center" vertical="center"/>
      <protection hidden="1"/>
    </xf>
    <xf numFmtId="164" fontId="6" fillId="0" borderId="0" xfId="0" applyNumberFormat="1" applyFont="1" applyAlignment="1" applyProtection="1">
      <alignment vertical="center"/>
      <protection hidden="1"/>
    </xf>
    <xf numFmtId="164" fontId="6" fillId="0" borderId="1" xfId="0" applyNumberFormat="1" applyFont="1" applyBorder="1" applyAlignment="1" applyProtection="1">
      <alignment vertical="center"/>
      <protection hidden="1"/>
    </xf>
    <xf numFmtId="164" fontId="5" fillId="0" borderId="0" xfId="0" applyNumberFormat="1" applyFont="1" applyProtection="1"/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 wrapText="1"/>
      <protection locked="0"/>
    </xf>
    <xf numFmtId="164" fontId="7" fillId="2" borderId="1" xfId="0" applyNumberFormat="1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/>
    <xf numFmtId="0" fontId="7" fillId="2" borderId="3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 applyProtection="1">
      <alignment vertical="center"/>
      <protection hidden="1"/>
    </xf>
    <xf numFmtId="164" fontId="7" fillId="2" borderId="4" xfId="0" applyNumberFormat="1" applyFont="1" applyFill="1" applyBorder="1" applyProtection="1"/>
    <xf numFmtId="9" fontId="5" fillId="0" borderId="1" xfId="0" applyNumberFormat="1" applyFont="1" applyFill="1" applyBorder="1" applyAlignment="1" applyProtection="1">
      <alignment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</xf>
    <xf numFmtId="9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 applyProtection="1">
      <alignment vertical="center"/>
      <protection hidden="1"/>
    </xf>
    <xf numFmtId="0" fontId="5" fillId="2" borderId="1" xfId="0" applyFont="1" applyFill="1" applyBorder="1" applyProtection="1"/>
    <xf numFmtId="0" fontId="7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6" fillId="2" borderId="1" xfId="0" applyNumberFormat="1" applyFont="1" applyFill="1" applyBorder="1" applyProtection="1"/>
    <xf numFmtId="0" fontId="3" fillId="0" borderId="0" xfId="0" applyFont="1" applyAlignment="1" applyProtection="1">
      <alignment wrapText="1"/>
    </xf>
    <xf numFmtId="4" fontId="6" fillId="0" borderId="1" xfId="0" applyNumberFormat="1" applyFont="1" applyBorder="1" applyAlignment="1" applyProtection="1">
      <alignment vertical="center"/>
      <protection hidden="1"/>
    </xf>
    <xf numFmtId="4" fontId="7" fillId="2" borderId="1" xfId="0" applyNumberFormat="1" applyFont="1" applyFill="1" applyBorder="1" applyAlignment="1" applyProtection="1">
      <alignment vertical="center"/>
      <protection hidden="1"/>
    </xf>
    <xf numFmtId="4" fontId="6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5" lockText="1" noThreeD="1"/>
</file>

<file path=xl/ctrlProps/ctrlProp10.xml><?xml version="1.0" encoding="utf-8"?>
<formControlPr xmlns="http://schemas.microsoft.com/office/spreadsheetml/2009/9/main" objectType="CheckBox" fmlaLink="$C$23" lockText="1" noThreeD="1"/>
</file>

<file path=xl/ctrlProps/ctrlProp11.xml><?xml version="1.0" encoding="utf-8"?>
<formControlPr xmlns="http://schemas.microsoft.com/office/spreadsheetml/2009/9/main" objectType="CheckBox" fmlaLink="$C$24" lockText="1" noThreeD="1"/>
</file>

<file path=xl/ctrlProps/ctrlProp12.xml><?xml version="1.0" encoding="utf-8"?>
<formControlPr xmlns="http://schemas.microsoft.com/office/spreadsheetml/2009/9/main" objectType="CheckBox" fmlaLink="$C$25" lockText="1" noThreeD="1"/>
</file>

<file path=xl/ctrlProps/ctrlProp13.xml><?xml version="1.0" encoding="utf-8"?>
<formControlPr xmlns="http://schemas.microsoft.com/office/spreadsheetml/2009/9/main" objectType="CheckBox" fmlaLink="$C$29" lockText="1" noThreeD="1"/>
</file>

<file path=xl/ctrlProps/ctrlProp14.xml><?xml version="1.0" encoding="utf-8"?>
<formControlPr xmlns="http://schemas.microsoft.com/office/spreadsheetml/2009/9/main" objectType="CheckBox" fmlaLink="$C$30" lockText="1" noThreeD="1"/>
</file>

<file path=xl/ctrlProps/ctrlProp15.xml><?xml version="1.0" encoding="utf-8"?>
<formControlPr xmlns="http://schemas.microsoft.com/office/spreadsheetml/2009/9/main" objectType="CheckBox" fmlaLink="$C$31" lockText="1" noThreeD="1"/>
</file>

<file path=xl/ctrlProps/ctrlProp16.xml><?xml version="1.0" encoding="utf-8"?>
<formControlPr xmlns="http://schemas.microsoft.com/office/spreadsheetml/2009/9/main" objectType="CheckBox" fmlaLink="$C$35" lockText="1" noThreeD="1"/>
</file>

<file path=xl/ctrlProps/ctrlProp17.xml><?xml version="1.0" encoding="utf-8"?>
<formControlPr xmlns="http://schemas.microsoft.com/office/spreadsheetml/2009/9/main" objectType="CheckBox" fmlaLink="$C$36" lockText="1" noThreeD="1"/>
</file>

<file path=xl/ctrlProps/ctrlProp18.xml><?xml version="1.0" encoding="utf-8"?>
<formControlPr xmlns="http://schemas.microsoft.com/office/spreadsheetml/2009/9/main" objectType="CheckBox" fmlaLink="$C$40" lockText="1" noThreeD="1"/>
</file>

<file path=xl/ctrlProps/ctrlProp19.xml><?xml version="1.0" encoding="utf-8"?>
<formControlPr xmlns="http://schemas.microsoft.com/office/spreadsheetml/2009/9/main" objectType="CheckBox" fmlaLink="$C$41" lockText="1" noThreeD="1"/>
</file>

<file path=xl/ctrlProps/ctrlProp2.xml><?xml version="1.0" encoding="utf-8"?>
<formControlPr xmlns="http://schemas.microsoft.com/office/spreadsheetml/2009/9/main" objectType="CheckBox" fmlaLink="$C$6" lockText="1" noThreeD="1"/>
</file>

<file path=xl/ctrlProps/ctrlProp20.xml><?xml version="1.0" encoding="utf-8"?>
<formControlPr xmlns="http://schemas.microsoft.com/office/spreadsheetml/2009/9/main" objectType="CheckBox" fmlaLink="$C$48" lockText="1" noThreeD="1"/>
</file>

<file path=xl/ctrlProps/ctrlProp21.xml><?xml version="1.0" encoding="utf-8"?>
<formControlPr xmlns="http://schemas.microsoft.com/office/spreadsheetml/2009/9/main" objectType="CheckBox" fmlaLink="$C$49" lockText="1" noThreeD="1"/>
</file>

<file path=xl/ctrlProps/ctrlProp22.xml><?xml version="1.0" encoding="utf-8"?>
<formControlPr xmlns="http://schemas.microsoft.com/office/spreadsheetml/2009/9/main" objectType="CheckBox" fmlaLink="$C$60" lockText="1" noThreeD="1"/>
</file>

<file path=xl/ctrlProps/ctrlProp23.xml><?xml version="1.0" encoding="utf-8"?>
<formControlPr xmlns="http://schemas.microsoft.com/office/spreadsheetml/2009/9/main" objectType="CheckBox" fmlaLink="$C$74" lockText="1" noThreeD="1"/>
</file>

<file path=xl/ctrlProps/ctrlProp24.xml><?xml version="1.0" encoding="utf-8"?>
<formControlPr xmlns="http://schemas.microsoft.com/office/spreadsheetml/2009/9/main" objectType="CheckBox" fmlaLink="$C$77" lockText="1" noThreeD="1"/>
</file>

<file path=xl/ctrlProps/ctrlProp3.xml><?xml version="1.0" encoding="utf-8"?>
<formControlPr xmlns="http://schemas.microsoft.com/office/spreadsheetml/2009/9/main" objectType="CheckBox" fmlaLink="$C$10" lockText="1" noThreeD="1"/>
</file>

<file path=xl/ctrlProps/ctrlProp4.xml><?xml version="1.0" encoding="utf-8"?>
<formControlPr xmlns="http://schemas.microsoft.com/office/spreadsheetml/2009/9/main" objectType="CheckBox" fmlaLink="$C$11" lockText="1" noThreeD="1"/>
</file>

<file path=xl/ctrlProps/ctrlProp5.xml><?xml version="1.0" encoding="utf-8"?>
<formControlPr xmlns="http://schemas.microsoft.com/office/spreadsheetml/2009/9/main" objectType="CheckBox" fmlaLink="$C$12" lockText="1" noThreeD="1"/>
</file>

<file path=xl/ctrlProps/ctrlProp6.xml><?xml version="1.0" encoding="utf-8"?>
<formControlPr xmlns="http://schemas.microsoft.com/office/spreadsheetml/2009/9/main" objectType="CheckBox" fmlaLink="$C$16" lockText="1" noThreeD="1"/>
</file>

<file path=xl/ctrlProps/ctrlProp7.xml><?xml version="1.0" encoding="utf-8"?>
<formControlPr xmlns="http://schemas.microsoft.com/office/spreadsheetml/2009/9/main" objectType="CheckBox" fmlaLink="$C$17" lockText="1" noThreeD="1"/>
</file>

<file path=xl/ctrlProps/ctrlProp8.xml><?xml version="1.0" encoding="utf-8"?>
<formControlPr xmlns="http://schemas.microsoft.com/office/spreadsheetml/2009/9/main" objectType="CheckBox" fmlaLink="$C$18" lockText="1" noThreeD="1"/>
</file>

<file path=xl/ctrlProps/ctrlProp9.xml><?xml version="1.0" encoding="utf-8"?>
<formControlPr xmlns="http://schemas.microsoft.com/office/spreadsheetml/2009/9/main" objectType="CheckBox" fmlaLink="$C$2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</xdr:row>
          <xdr:rowOff>590550</xdr:rowOff>
        </xdr:from>
        <xdr:to>
          <xdr:col>2</xdr:col>
          <xdr:colOff>752475</xdr:colOff>
          <xdr:row>5</xdr:row>
          <xdr:rowOff>9525</xdr:rowOff>
        </xdr:to>
        <xdr:sp macro="" textlink="">
          <xdr:nvSpPr>
            <xdr:cNvPr id="1054" name="Check Box 1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</xdr:row>
          <xdr:rowOff>180975</xdr:rowOff>
        </xdr:from>
        <xdr:to>
          <xdr:col>2</xdr:col>
          <xdr:colOff>752475</xdr:colOff>
          <xdr:row>6</xdr:row>
          <xdr:rowOff>9525</xdr:rowOff>
        </xdr:to>
        <xdr:sp macro="" textlink="">
          <xdr:nvSpPr>
            <xdr:cNvPr id="1055" name="Check Box 2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8</xdr:row>
          <xdr:rowOff>590550</xdr:rowOff>
        </xdr:from>
        <xdr:to>
          <xdr:col>2</xdr:col>
          <xdr:colOff>752475</xdr:colOff>
          <xdr:row>10</xdr:row>
          <xdr:rowOff>9525</xdr:rowOff>
        </xdr:to>
        <xdr:sp macro="" textlink="">
          <xdr:nvSpPr>
            <xdr:cNvPr id="1056" name="Check Box 3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9</xdr:row>
          <xdr:rowOff>180975</xdr:rowOff>
        </xdr:from>
        <xdr:to>
          <xdr:col>2</xdr:col>
          <xdr:colOff>752475</xdr:colOff>
          <xdr:row>11</xdr:row>
          <xdr:rowOff>9525</xdr:rowOff>
        </xdr:to>
        <xdr:sp macro="" textlink="">
          <xdr:nvSpPr>
            <xdr:cNvPr id="1057" name="Check Box 4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10</xdr:row>
          <xdr:rowOff>190500</xdr:rowOff>
        </xdr:from>
        <xdr:to>
          <xdr:col>2</xdr:col>
          <xdr:colOff>752475</xdr:colOff>
          <xdr:row>12</xdr:row>
          <xdr:rowOff>19050</xdr:rowOff>
        </xdr:to>
        <xdr:sp macro="" textlink="">
          <xdr:nvSpPr>
            <xdr:cNvPr id="1058" name="Check Box 5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14</xdr:row>
          <xdr:rowOff>590550</xdr:rowOff>
        </xdr:from>
        <xdr:to>
          <xdr:col>2</xdr:col>
          <xdr:colOff>752475</xdr:colOff>
          <xdr:row>16</xdr:row>
          <xdr:rowOff>9525</xdr:rowOff>
        </xdr:to>
        <xdr:sp macro="" textlink="">
          <xdr:nvSpPr>
            <xdr:cNvPr id="1059" name="Check Box 6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15</xdr:row>
          <xdr:rowOff>180975</xdr:rowOff>
        </xdr:from>
        <xdr:to>
          <xdr:col>2</xdr:col>
          <xdr:colOff>752475</xdr:colOff>
          <xdr:row>17</xdr:row>
          <xdr:rowOff>9525</xdr:rowOff>
        </xdr:to>
        <xdr:sp macro="" textlink="">
          <xdr:nvSpPr>
            <xdr:cNvPr id="1060" name="Check Box 7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16</xdr:row>
          <xdr:rowOff>180975</xdr:rowOff>
        </xdr:from>
        <xdr:to>
          <xdr:col>2</xdr:col>
          <xdr:colOff>752475</xdr:colOff>
          <xdr:row>18</xdr:row>
          <xdr:rowOff>9525</xdr:rowOff>
        </xdr:to>
        <xdr:sp macro="" textlink="">
          <xdr:nvSpPr>
            <xdr:cNvPr id="1061" name="Check Box 8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20</xdr:row>
          <xdr:rowOff>590550</xdr:rowOff>
        </xdr:from>
        <xdr:to>
          <xdr:col>2</xdr:col>
          <xdr:colOff>752475</xdr:colOff>
          <xdr:row>22</xdr:row>
          <xdr:rowOff>9525</xdr:rowOff>
        </xdr:to>
        <xdr:sp macro="" textlink="">
          <xdr:nvSpPr>
            <xdr:cNvPr id="1062" name="Check Box 9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21</xdr:row>
          <xdr:rowOff>180975</xdr:rowOff>
        </xdr:from>
        <xdr:to>
          <xdr:col>2</xdr:col>
          <xdr:colOff>752475</xdr:colOff>
          <xdr:row>23</xdr:row>
          <xdr:rowOff>9525</xdr:rowOff>
        </xdr:to>
        <xdr:sp macro="" textlink="">
          <xdr:nvSpPr>
            <xdr:cNvPr id="1063" name="Check Box 10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22</xdr:row>
          <xdr:rowOff>180975</xdr:rowOff>
        </xdr:from>
        <xdr:to>
          <xdr:col>2</xdr:col>
          <xdr:colOff>752475</xdr:colOff>
          <xdr:row>24</xdr:row>
          <xdr:rowOff>9525</xdr:rowOff>
        </xdr:to>
        <xdr:sp macro="" textlink="">
          <xdr:nvSpPr>
            <xdr:cNvPr id="1064" name="Check Box 11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23</xdr:row>
          <xdr:rowOff>190500</xdr:rowOff>
        </xdr:from>
        <xdr:to>
          <xdr:col>2</xdr:col>
          <xdr:colOff>752475</xdr:colOff>
          <xdr:row>25</xdr:row>
          <xdr:rowOff>19050</xdr:rowOff>
        </xdr:to>
        <xdr:sp macro="" textlink="">
          <xdr:nvSpPr>
            <xdr:cNvPr id="1065" name="Check Box 12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27</xdr:row>
          <xdr:rowOff>590550</xdr:rowOff>
        </xdr:from>
        <xdr:to>
          <xdr:col>2</xdr:col>
          <xdr:colOff>752475</xdr:colOff>
          <xdr:row>29</xdr:row>
          <xdr:rowOff>9525</xdr:rowOff>
        </xdr:to>
        <xdr:sp macro="" textlink="">
          <xdr:nvSpPr>
            <xdr:cNvPr id="1066" name="Check Box 13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28</xdr:row>
          <xdr:rowOff>180975</xdr:rowOff>
        </xdr:from>
        <xdr:to>
          <xdr:col>2</xdr:col>
          <xdr:colOff>752475</xdr:colOff>
          <xdr:row>30</xdr:row>
          <xdr:rowOff>9525</xdr:rowOff>
        </xdr:to>
        <xdr:sp macro="" textlink="">
          <xdr:nvSpPr>
            <xdr:cNvPr id="1067" name="Check Box 14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29</xdr:row>
          <xdr:rowOff>190500</xdr:rowOff>
        </xdr:from>
        <xdr:to>
          <xdr:col>2</xdr:col>
          <xdr:colOff>752475</xdr:colOff>
          <xdr:row>31</xdr:row>
          <xdr:rowOff>19050</xdr:rowOff>
        </xdr:to>
        <xdr:sp macro="" textlink="">
          <xdr:nvSpPr>
            <xdr:cNvPr id="1068" name="Check Box 15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33</xdr:row>
          <xdr:rowOff>590550</xdr:rowOff>
        </xdr:from>
        <xdr:to>
          <xdr:col>2</xdr:col>
          <xdr:colOff>752475</xdr:colOff>
          <xdr:row>35</xdr:row>
          <xdr:rowOff>9525</xdr:rowOff>
        </xdr:to>
        <xdr:sp macro="" textlink="">
          <xdr:nvSpPr>
            <xdr:cNvPr id="1070" name="Check Box 1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34</xdr:row>
          <xdr:rowOff>190500</xdr:rowOff>
        </xdr:from>
        <xdr:to>
          <xdr:col>2</xdr:col>
          <xdr:colOff>752475</xdr:colOff>
          <xdr:row>36</xdr:row>
          <xdr:rowOff>19050</xdr:rowOff>
        </xdr:to>
        <xdr:sp macro="" textlink="">
          <xdr:nvSpPr>
            <xdr:cNvPr id="1069" name="Check Box 17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38</xdr:row>
          <xdr:rowOff>600075</xdr:rowOff>
        </xdr:from>
        <xdr:to>
          <xdr:col>2</xdr:col>
          <xdr:colOff>752475</xdr:colOff>
          <xdr:row>40</xdr:row>
          <xdr:rowOff>19050</xdr:rowOff>
        </xdr:to>
        <xdr:sp macro="" textlink="">
          <xdr:nvSpPr>
            <xdr:cNvPr id="1071" name="Check Box 18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39</xdr:row>
          <xdr:rowOff>180975</xdr:rowOff>
        </xdr:from>
        <xdr:to>
          <xdr:col>2</xdr:col>
          <xdr:colOff>752475</xdr:colOff>
          <xdr:row>41</xdr:row>
          <xdr:rowOff>9525</xdr:rowOff>
        </xdr:to>
        <xdr:sp macro="" textlink="">
          <xdr:nvSpPr>
            <xdr:cNvPr id="1072" name="Check Box 19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46</xdr:row>
          <xdr:rowOff>600075</xdr:rowOff>
        </xdr:from>
        <xdr:to>
          <xdr:col>2</xdr:col>
          <xdr:colOff>714375</xdr:colOff>
          <xdr:row>47</xdr:row>
          <xdr:rowOff>190500</xdr:rowOff>
        </xdr:to>
        <xdr:sp macro="" textlink="">
          <xdr:nvSpPr>
            <xdr:cNvPr id="1078" name="Check Box 48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48</xdr:row>
          <xdr:rowOff>9525</xdr:rowOff>
        </xdr:from>
        <xdr:to>
          <xdr:col>2</xdr:col>
          <xdr:colOff>714375</xdr:colOff>
          <xdr:row>49</xdr:row>
          <xdr:rowOff>9525</xdr:rowOff>
        </xdr:to>
        <xdr:sp macro="" textlink="">
          <xdr:nvSpPr>
            <xdr:cNvPr id="1079" name="Check Box 49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59</xdr:row>
          <xdr:rowOff>0</xdr:rowOff>
        </xdr:from>
        <xdr:to>
          <xdr:col>2</xdr:col>
          <xdr:colOff>714375</xdr:colOff>
          <xdr:row>60</xdr:row>
          <xdr:rowOff>0</xdr:rowOff>
        </xdr:to>
        <xdr:sp macro="" textlink="">
          <xdr:nvSpPr>
            <xdr:cNvPr id="1081" name="Check Box 50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73</xdr:row>
          <xdr:rowOff>0</xdr:rowOff>
        </xdr:from>
        <xdr:to>
          <xdr:col>2</xdr:col>
          <xdr:colOff>752475</xdr:colOff>
          <xdr:row>74</xdr:row>
          <xdr:rowOff>9525</xdr:rowOff>
        </xdr:to>
        <xdr:sp macro="" textlink="">
          <xdr:nvSpPr>
            <xdr:cNvPr id="1086" name="Check Box 1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74</xdr:row>
          <xdr:rowOff>190500</xdr:rowOff>
        </xdr:from>
        <xdr:to>
          <xdr:col>2</xdr:col>
          <xdr:colOff>752475</xdr:colOff>
          <xdr:row>78</xdr:row>
          <xdr:rowOff>0</xdr:rowOff>
        </xdr:to>
        <xdr:sp macro="" textlink="">
          <xdr:nvSpPr>
            <xdr:cNvPr id="1087" name="Check Box 12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tabSelected="1" topLeftCell="A67" zoomScaleNormal="100" workbookViewId="0">
      <selection activeCell="D81" sqref="D81"/>
    </sheetView>
  </sheetViews>
  <sheetFormatPr defaultRowHeight="15.75" x14ac:dyDescent="0.25"/>
  <cols>
    <col min="1" max="1" width="93.7109375" style="12" customWidth="1"/>
    <col min="2" max="2" width="13.7109375" style="12" customWidth="1"/>
    <col min="3" max="3" width="17.7109375" style="13" customWidth="1"/>
    <col min="4" max="4" width="13.7109375" style="25" customWidth="1"/>
    <col min="5" max="16384" width="9.140625" style="12"/>
  </cols>
  <sheetData>
    <row r="1" spans="1:5" s="3" customFormat="1" x14ac:dyDescent="0.25">
      <c r="A1" s="61" t="s">
        <v>33</v>
      </c>
      <c r="B1" s="61"/>
      <c r="C1" s="61"/>
      <c r="D1" s="61"/>
      <c r="E1" s="2"/>
    </row>
    <row r="2" spans="1:5" s="3" customFormat="1" x14ac:dyDescent="0.25">
      <c r="A2" s="4"/>
      <c r="B2" s="5"/>
      <c r="C2" s="17"/>
      <c r="D2" s="22"/>
      <c r="E2" s="2"/>
    </row>
    <row r="3" spans="1:5" s="3" customFormat="1" x14ac:dyDescent="0.25">
      <c r="C3" s="18"/>
      <c r="D3" s="23"/>
    </row>
    <row r="4" spans="1:5" s="3" customFormat="1" ht="48" customHeight="1" x14ac:dyDescent="0.25">
      <c r="A4" s="26" t="s">
        <v>6</v>
      </c>
      <c r="B4" s="27" t="s">
        <v>0</v>
      </c>
      <c r="C4" s="33" t="s">
        <v>1</v>
      </c>
      <c r="D4" s="28" t="s">
        <v>2</v>
      </c>
    </row>
    <row r="5" spans="1:5" s="3" customFormat="1" x14ac:dyDescent="0.25">
      <c r="A5" s="8" t="s">
        <v>3</v>
      </c>
      <c r="B5" s="9">
        <v>250</v>
      </c>
      <c r="C5" s="1" t="b">
        <v>0</v>
      </c>
      <c r="D5" s="24">
        <f>(B5*C5)</f>
        <v>0</v>
      </c>
    </row>
    <row r="6" spans="1:5" s="3" customFormat="1" x14ac:dyDescent="0.25">
      <c r="A6" s="8" t="s">
        <v>18</v>
      </c>
      <c r="B6" s="9">
        <v>300</v>
      </c>
      <c r="C6" s="1" t="b">
        <v>0</v>
      </c>
      <c r="D6" s="24">
        <f>(B6*C6)</f>
        <v>0</v>
      </c>
    </row>
    <row r="7" spans="1:5" s="3" customFormat="1" x14ac:dyDescent="0.25">
      <c r="A7" s="29" t="s">
        <v>2</v>
      </c>
      <c r="B7" s="30"/>
      <c r="C7" s="31"/>
      <c r="D7" s="32">
        <f>SUM(D5:D6)</f>
        <v>0</v>
      </c>
    </row>
    <row r="8" spans="1:5" s="3" customFormat="1" x14ac:dyDescent="0.25">
      <c r="A8" s="11"/>
      <c r="C8" s="19"/>
      <c r="D8" s="23"/>
    </row>
    <row r="9" spans="1:5" s="3" customFormat="1" ht="48" customHeight="1" x14ac:dyDescent="0.25">
      <c r="A9" s="26" t="s">
        <v>7</v>
      </c>
      <c r="B9" s="27" t="s">
        <v>0</v>
      </c>
      <c r="C9" s="33" t="s">
        <v>1</v>
      </c>
      <c r="D9" s="28" t="s">
        <v>2</v>
      </c>
    </row>
    <row r="10" spans="1:5" s="3" customFormat="1" x14ac:dyDescent="0.25">
      <c r="A10" s="8" t="s">
        <v>3</v>
      </c>
      <c r="B10" s="9">
        <v>250</v>
      </c>
      <c r="C10" s="1" t="b">
        <v>0</v>
      </c>
      <c r="D10" s="24">
        <f>(B10*C10)</f>
        <v>0</v>
      </c>
    </row>
    <row r="11" spans="1:5" s="3" customFormat="1" x14ac:dyDescent="0.25">
      <c r="A11" s="8" t="s">
        <v>4</v>
      </c>
      <c r="B11" s="9">
        <v>300</v>
      </c>
      <c r="C11" s="1" t="b">
        <v>0</v>
      </c>
      <c r="D11" s="24">
        <f>(B11*C11)</f>
        <v>0</v>
      </c>
    </row>
    <row r="12" spans="1:5" s="3" customFormat="1" x14ac:dyDescent="0.25">
      <c r="A12" s="8" t="s">
        <v>5</v>
      </c>
      <c r="B12" s="9">
        <v>480</v>
      </c>
      <c r="C12" s="1" t="b">
        <v>0</v>
      </c>
      <c r="D12" s="24">
        <f>(B12*C12)</f>
        <v>0</v>
      </c>
    </row>
    <row r="13" spans="1:5" s="3" customFormat="1" x14ac:dyDescent="0.25">
      <c r="A13" s="29" t="s">
        <v>2</v>
      </c>
      <c r="B13" s="30"/>
      <c r="C13" s="31"/>
      <c r="D13" s="32">
        <f>SUM(D10:D12)</f>
        <v>0</v>
      </c>
    </row>
    <row r="14" spans="1:5" s="3" customFormat="1" x14ac:dyDescent="0.25">
      <c r="A14" s="11"/>
      <c r="C14" s="19"/>
      <c r="D14" s="23"/>
    </row>
    <row r="15" spans="1:5" s="3" customFormat="1" ht="48" customHeight="1" x14ac:dyDescent="0.25">
      <c r="A15" s="26" t="s">
        <v>8</v>
      </c>
      <c r="B15" s="27" t="s">
        <v>0</v>
      </c>
      <c r="C15" s="33" t="s">
        <v>1</v>
      </c>
      <c r="D15" s="28" t="s">
        <v>2</v>
      </c>
    </row>
    <row r="16" spans="1:5" s="3" customFormat="1" x14ac:dyDescent="0.25">
      <c r="A16" s="8" t="s">
        <v>3</v>
      </c>
      <c r="B16" s="9">
        <v>250</v>
      </c>
      <c r="C16" s="1"/>
      <c r="D16" s="24">
        <f>(B16*C16)</f>
        <v>0</v>
      </c>
    </row>
    <row r="17" spans="1:4" s="3" customFormat="1" x14ac:dyDescent="0.25">
      <c r="A17" s="8" t="s">
        <v>4</v>
      </c>
      <c r="B17" s="9">
        <v>190</v>
      </c>
      <c r="C17" s="1" t="b">
        <v>0</v>
      </c>
      <c r="D17" s="24">
        <f>(B17*C17)</f>
        <v>0</v>
      </c>
    </row>
    <row r="18" spans="1:4" s="3" customFormat="1" x14ac:dyDescent="0.25">
      <c r="A18" s="8" t="s">
        <v>5</v>
      </c>
      <c r="B18" s="9">
        <v>700</v>
      </c>
      <c r="C18" s="1"/>
      <c r="D18" s="24">
        <f>(B18*C18)</f>
        <v>0</v>
      </c>
    </row>
    <row r="19" spans="1:4" s="3" customFormat="1" x14ac:dyDescent="0.25">
      <c r="A19" s="29" t="s">
        <v>2</v>
      </c>
      <c r="B19" s="34"/>
      <c r="C19" s="35"/>
      <c r="D19" s="32">
        <f>SUM(D16:D18)</f>
        <v>0</v>
      </c>
    </row>
    <row r="20" spans="1:4" s="3" customFormat="1" x14ac:dyDescent="0.25">
      <c r="A20" s="6"/>
      <c r="C20" s="18"/>
      <c r="D20" s="23"/>
    </row>
    <row r="21" spans="1:4" s="3" customFormat="1" ht="48" customHeight="1" x14ac:dyDescent="0.25">
      <c r="A21" s="26" t="s">
        <v>9</v>
      </c>
      <c r="B21" s="27" t="s">
        <v>0</v>
      </c>
      <c r="C21" s="33" t="s">
        <v>1</v>
      </c>
      <c r="D21" s="28" t="s">
        <v>2</v>
      </c>
    </row>
    <row r="22" spans="1:4" s="3" customFormat="1" x14ac:dyDescent="0.25">
      <c r="A22" s="8" t="s">
        <v>3</v>
      </c>
      <c r="B22" s="9">
        <v>250</v>
      </c>
      <c r="C22" s="1"/>
      <c r="D22" s="24">
        <f>(B22*C22)</f>
        <v>0</v>
      </c>
    </row>
    <row r="23" spans="1:4" s="3" customFormat="1" x14ac:dyDescent="0.25">
      <c r="A23" s="8" t="s">
        <v>4</v>
      </c>
      <c r="B23" s="9">
        <v>300</v>
      </c>
      <c r="C23" s="1"/>
      <c r="D23" s="24">
        <f>(B23*C23)</f>
        <v>0</v>
      </c>
    </row>
    <row r="24" spans="1:4" s="3" customFormat="1" x14ac:dyDescent="0.25">
      <c r="A24" s="8" t="s">
        <v>10</v>
      </c>
      <c r="B24" s="9">
        <v>500</v>
      </c>
      <c r="C24" s="1"/>
      <c r="D24" s="24">
        <f>(B24*C24)</f>
        <v>0</v>
      </c>
    </row>
    <row r="25" spans="1:4" s="3" customFormat="1" x14ac:dyDescent="0.25">
      <c r="A25" s="8" t="s">
        <v>5</v>
      </c>
      <c r="B25" s="9">
        <v>700</v>
      </c>
      <c r="C25" s="1"/>
      <c r="D25" s="24">
        <f>(B25*C25)</f>
        <v>0</v>
      </c>
    </row>
    <row r="26" spans="1:4" s="3" customFormat="1" x14ac:dyDescent="0.25">
      <c r="A26" s="29" t="s">
        <v>2</v>
      </c>
      <c r="B26" s="34"/>
      <c r="C26" s="35"/>
      <c r="D26" s="32">
        <f>SUM(D22:D25)</f>
        <v>0</v>
      </c>
    </row>
    <row r="27" spans="1:4" x14ac:dyDescent="0.25">
      <c r="C27" s="20"/>
    </row>
    <row r="28" spans="1:4" s="3" customFormat="1" ht="48" customHeight="1" x14ac:dyDescent="0.25">
      <c r="A28" s="26" t="s">
        <v>9</v>
      </c>
      <c r="B28" s="27" t="s">
        <v>0</v>
      </c>
      <c r="C28" s="33" t="s">
        <v>1</v>
      </c>
      <c r="D28" s="28" t="s">
        <v>2</v>
      </c>
    </row>
    <row r="29" spans="1:4" s="3" customFormat="1" x14ac:dyDescent="0.25">
      <c r="A29" s="8" t="s">
        <v>3</v>
      </c>
      <c r="B29" s="9">
        <v>250</v>
      </c>
      <c r="C29" s="1"/>
      <c r="D29" s="24">
        <f>(B29*C29)</f>
        <v>0</v>
      </c>
    </row>
    <row r="30" spans="1:4" s="3" customFormat="1" x14ac:dyDescent="0.25">
      <c r="A30" s="8" t="s">
        <v>4</v>
      </c>
      <c r="B30" s="9">
        <v>300</v>
      </c>
      <c r="C30" s="1"/>
      <c r="D30" s="24">
        <f>(B30*C30)</f>
        <v>0</v>
      </c>
    </row>
    <row r="31" spans="1:4" s="3" customFormat="1" x14ac:dyDescent="0.25">
      <c r="A31" s="8" t="s">
        <v>5</v>
      </c>
      <c r="B31" s="9">
        <v>480</v>
      </c>
      <c r="C31" s="1"/>
      <c r="D31" s="24">
        <f>(B31*C31)</f>
        <v>0</v>
      </c>
    </row>
    <row r="32" spans="1:4" s="3" customFormat="1" x14ac:dyDescent="0.25">
      <c r="A32" s="29" t="s">
        <v>2</v>
      </c>
      <c r="B32" s="34"/>
      <c r="C32" s="35"/>
      <c r="D32" s="32">
        <f>SUM(D29:D31)</f>
        <v>0</v>
      </c>
    </row>
    <row r="33" spans="1:4" x14ac:dyDescent="0.25">
      <c r="C33" s="20"/>
    </row>
    <row r="34" spans="1:4" s="3" customFormat="1" ht="48" customHeight="1" x14ac:dyDescent="0.25">
      <c r="A34" s="26" t="s">
        <v>11</v>
      </c>
      <c r="B34" s="27" t="s">
        <v>0</v>
      </c>
      <c r="C34" s="33" t="s">
        <v>1</v>
      </c>
      <c r="D34" s="28" t="s">
        <v>2</v>
      </c>
    </row>
    <row r="35" spans="1:4" s="3" customFormat="1" x14ac:dyDescent="0.25">
      <c r="A35" s="8" t="s">
        <v>13</v>
      </c>
      <c r="B35" s="9">
        <v>250</v>
      </c>
      <c r="C35" s="1" t="b">
        <v>0</v>
      </c>
      <c r="D35" s="24">
        <f>(B35*C35)</f>
        <v>0</v>
      </c>
    </row>
    <row r="36" spans="1:4" s="3" customFormat="1" x14ac:dyDescent="0.25">
      <c r="A36" s="8" t="s">
        <v>5</v>
      </c>
      <c r="B36" s="9">
        <v>480</v>
      </c>
      <c r="C36" s="1" t="b">
        <v>0</v>
      </c>
      <c r="D36" s="24">
        <f>(B36*C36)</f>
        <v>0</v>
      </c>
    </row>
    <row r="37" spans="1:4" s="3" customFormat="1" x14ac:dyDescent="0.25">
      <c r="A37" s="29" t="s">
        <v>2</v>
      </c>
      <c r="B37" s="34"/>
      <c r="C37" s="35"/>
      <c r="D37" s="32">
        <f>SUM(D35:D36)</f>
        <v>0</v>
      </c>
    </row>
    <row r="38" spans="1:4" x14ac:dyDescent="0.25">
      <c r="C38" s="20"/>
    </row>
    <row r="39" spans="1:4" s="3" customFormat="1" ht="48" customHeight="1" x14ac:dyDescent="0.25">
      <c r="A39" s="26" t="s">
        <v>12</v>
      </c>
      <c r="B39" s="27" t="s">
        <v>0</v>
      </c>
      <c r="C39" s="33" t="s">
        <v>1</v>
      </c>
      <c r="D39" s="28" t="s">
        <v>2</v>
      </c>
    </row>
    <row r="40" spans="1:4" s="3" customFormat="1" x14ac:dyDescent="0.25">
      <c r="A40" s="8" t="s">
        <v>3</v>
      </c>
      <c r="B40" s="9">
        <v>250</v>
      </c>
      <c r="C40" s="1" t="b">
        <v>0</v>
      </c>
      <c r="D40" s="24">
        <f>(B40*C40)</f>
        <v>0</v>
      </c>
    </row>
    <row r="41" spans="1:4" s="3" customFormat="1" x14ac:dyDescent="0.25">
      <c r="A41" s="8" t="s">
        <v>5</v>
      </c>
      <c r="B41" s="9">
        <v>480</v>
      </c>
      <c r="C41" s="1" t="b">
        <v>0</v>
      </c>
      <c r="D41" s="24">
        <f>(B41*C41)</f>
        <v>0</v>
      </c>
    </row>
    <row r="42" spans="1:4" s="3" customFormat="1" x14ac:dyDescent="0.25">
      <c r="A42" s="29" t="s">
        <v>2</v>
      </c>
      <c r="B42" s="34"/>
      <c r="C42" s="35"/>
      <c r="D42" s="32">
        <f>SUM(D40:D41)</f>
        <v>0</v>
      </c>
    </row>
    <row r="43" spans="1:4" ht="16.5" thickBot="1" x14ac:dyDescent="0.3">
      <c r="C43" s="20"/>
    </row>
    <row r="44" spans="1:4" ht="16.5" thickBot="1" x14ac:dyDescent="0.3">
      <c r="A44" s="36" t="s">
        <v>21</v>
      </c>
      <c r="B44" s="37"/>
      <c r="C44" s="38"/>
      <c r="D44" s="43">
        <f>SUM(D7,D13,D19,D26,D32,D37,D42)</f>
        <v>0</v>
      </c>
    </row>
    <row r="45" spans="1:4" x14ac:dyDescent="0.25">
      <c r="C45" s="20"/>
    </row>
    <row r="46" spans="1:4" x14ac:dyDescent="0.25">
      <c r="C46" s="20"/>
    </row>
    <row r="47" spans="1:4" s="3" customFormat="1" ht="48" customHeight="1" x14ac:dyDescent="0.25">
      <c r="A47" s="26" t="s">
        <v>22</v>
      </c>
      <c r="B47" s="27" t="s">
        <v>0</v>
      </c>
      <c r="C47" s="33" t="s">
        <v>1</v>
      </c>
      <c r="D47" s="39" t="s">
        <v>2</v>
      </c>
    </row>
    <row r="48" spans="1:4" x14ac:dyDescent="0.25">
      <c r="A48" s="10" t="s">
        <v>23</v>
      </c>
      <c r="B48" s="9">
        <v>100</v>
      </c>
      <c r="C48" s="1" t="b">
        <v>0</v>
      </c>
      <c r="D48" s="24">
        <f>B48*C48</f>
        <v>0</v>
      </c>
    </row>
    <row r="49" spans="1:6" x14ac:dyDescent="0.25">
      <c r="A49" s="10" t="s">
        <v>24</v>
      </c>
      <c r="B49" s="9">
        <v>100</v>
      </c>
      <c r="C49" s="1" t="b">
        <v>0</v>
      </c>
      <c r="D49" s="24">
        <f>B49*C49</f>
        <v>0</v>
      </c>
    </row>
    <row r="50" spans="1:6" s="3" customFormat="1" x14ac:dyDescent="0.25">
      <c r="A50" s="29" t="s">
        <v>2</v>
      </c>
      <c r="B50" s="30"/>
      <c r="C50" s="31"/>
      <c r="D50" s="32">
        <f>SUM(D48:D49)</f>
        <v>0</v>
      </c>
    </row>
    <row r="51" spans="1:6" x14ac:dyDescent="0.25">
      <c r="C51" s="20"/>
    </row>
    <row r="52" spans="1:6" s="3" customFormat="1" ht="48" customHeight="1" x14ac:dyDescent="0.25">
      <c r="A52" s="26" t="s">
        <v>22</v>
      </c>
      <c r="B52" s="27" t="s">
        <v>0</v>
      </c>
      <c r="C52" s="33" t="s">
        <v>26</v>
      </c>
      <c r="D52" s="40" t="s">
        <v>25</v>
      </c>
    </row>
    <row r="53" spans="1:6" s="3" customFormat="1" x14ac:dyDescent="0.25">
      <c r="A53" s="14" t="s">
        <v>27</v>
      </c>
      <c r="B53" s="9">
        <v>100</v>
      </c>
      <c r="C53" s="41"/>
      <c r="D53" s="42">
        <f>MIN(756,(B53*(C53-2)))</f>
        <v>-200</v>
      </c>
    </row>
    <row r="54" spans="1:6" s="3" customFormat="1" x14ac:dyDescent="0.25">
      <c r="A54" s="29" t="s">
        <v>2</v>
      </c>
      <c r="B54" s="30"/>
      <c r="C54" s="31"/>
      <c r="D54" s="32">
        <f>IF(SUM(D53)&lt;0,0,SUM(D53))</f>
        <v>0</v>
      </c>
      <c r="F54" s="12"/>
    </row>
    <row r="55" spans="1:6" ht="16.5" thickBot="1" x14ac:dyDescent="0.3">
      <c r="C55" s="20"/>
    </row>
    <row r="56" spans="1:6" ht="16.5" thickBot="1" x14ac:dyDescent="0.3">
      <c r="A56" s="36" t="s">
        <v>20</v>
      </c>
      <c r="B56" s="37"/>
      <c r="C56" s="38" t="b">
        <v>0</v>
      </c>
      <c r="D56" s="43">
        <f>SUM(D54,D50,D44)</f>
        <v>0</v>
      </c>
    </row>
    <row r="57" spans="1:6" x14ac:dyDescent="0.25">
      <c r="C57" s="20"/>
      <c r="D57" s="12"/>
    </row>
    <row r="58" spans="1:6" x14ac:dyDescent="0.25">
      <c r="C58" s="20"/>
      <c r="D58" s="12"/>
    </row>
    <row r="59" spans="1:6" s="3" customFormat="1" ht="48" customHeight="1" x14ac:dyDescent="0.25">
      <c r="A59" s="26" t="s">
        <v>28</v>
      </c>
      <c r="B59" s="27" t="s">
        <v>0</v>
      </c>
      <c r="C59" s="33" t="b">
        <v>0</v>
      </c>
      <c r="D59" s="39" t="s">
        <v>2</v>
      </c>
      <c r="F59" s="12"/>
    </row>
    <row r="60" spans="1:6" x14ac:dyDescent="0.25">
      <c r="A60" s="10" t="s">
        <v>29</v>
      </c>
      <c r="B60" s="15">
        <v>0.2</v>
      </c>
      <c r="C60" s="1" t="b">
        <v>0</v>
      </c>
      <c r="D60" s="24">
        <f>(D56*B60)*C60</f>
        <v>0</v>
      </c>
    </row>
    <row r="61" spans="1:6" ht="16.5" thickBot="1" x14ac:dyDescent="0.3">
      <c r="C61" s="54"/>
      <c r="D61" s="12"/>
    </row>
    <row r="62" spans="1:6" ht="16.5" thickBot="1" x14ac:dyDescent="0.3">
      <c r="A62" s="36" t="s">
        <v>20</v>
      </c>
      <c r="B62" s="37"/>
      <c r="C62" s="38"/>
      <c r="D62" s="43">
        <f>SUM(D56,D60)</f>
        <v>0</v>
      </c>
    </row>
    <row r="63" spans="1:6" x14ac:dyDescent="0.25">
      <c r="C63" s="55"/>
      <c r="D63" s="12"/>
    </row>
    <row r="64" spans="1:6" x14ac:dyDescent="0.25">
      <c r="C64" s="20"/>
      <c r="D64" s="12"/>
      <c r="F64" s="3"/>
    </row>
    <row r="65" spans="1:6" s="3" customFormat="1" ht="48" customHeight="1" x14ac:dyDescent="0.25">
      <c r="A65" s="26" t="s">
        <v>28</v>
      </c>
      <c r="B65" s="27"/>
      <c r="C65" s="33" t="s">
        <v>30</v>
      </c>
      <c r="D65" s="39"/>
      <c r="F65" s="12"/>
    </row>
    <row r="66" spans="1:6" ht="31.5" x14ac:dyDescent="0.25">
      <c r="A66" s="8" t="s">
        <v>31</v>
      </c>
      <c r="B66" s="44" t="s">
        <v>32</v>
      </c>
      <c r="C66" s="45"/>
      <c r="D66" s="46">
        <f>IF(OR(C66&lt;VALUE(10),),(D62*30%)*(C66-1),(D62*30%)*9+(D62*10%)*(C66-10))</f>
        <v>0</v>
      </c>
    </row>
    <row r="67" spans="1:6" s="3" customFormat="1" x14ac:dyDescent="0.25">
      <c r="A67" s="29" t="s">
        <v>2</v>
      </c>
      <c r="B67" s="30"/>
      <c r="C67" s="31"/>
      <c r="D67" s="32">
        <f>IF(SUM(D66)&lt;0,0,SUM(D66))</f>
        <v>0</v>
      </c>
      <c r="F67" s="12"/>
    </row>
    <row r="68" spans="1:6" ht="16.5" thickBot="1" x14ac:dyDescent="0.3">
      <c r="A68" s="47"/>
      <c r="B68" s="48"/>
      <c r="C68" s="49"/>
      <c r="D68" s="50"/>
    </row>
    <row r="69" spans="1:6" ht="16.5" thickBot="1" x14ac:dyDescent="0.3">
      <c r="A69" s="36" t="s">
        <v>20</v>
      </c>
      <c r="B69" s="37"/>
      <c r="C69" s="38"/>
      <c r="D69" s="43">
        <f>SUM(D62,D67)</f>
        <v>0</v>
      </c>
    </row>
    <row r="70" spans="1:6" x14ac:dyDescent="0.25">
      <c r="C70" s="20"/>
    </row>
    <row r="71" spans="1:6" x14ac:dyDescent="0.25">
      <c r="C71" s="20"/>
    </row>
    <row r="72" spans="1:6" ht="48" customHeight="1" x14ac:dyDescent="0.25">
      <c r="A72" s="27" t="s">
        <v>14</v>
      </c>
      <c r="B72" s="51"/>
      <c r="C72" s="33" t="s">
        <v>1</v>
      </c>
      <c r="D72" s="56"/>
    </row>
    <row r="73" spans="1:6" x14ac:dyDescent="0.25">
      <c r="C73" s="57"/>
      <c r="D73" s="12"/>
    </row>
    <row r="74" spans="1:6" s="3" customFormat="1" ht="16.5" thickBot="1" x14ac:dyDescent="0.3">
      <c r="A74" s="7" t="s">
        <v>16</v>
      </c>
      <c r="B74" s="15">
        <v>0.15</v>
      </c>
      <c r="C74" s="1" t="b">
        <v>0</v>
      </c>
      <c r="D74" s="58">
        <f>(D69*B74)*C74</f>
        <v>0</v>
      </c>
    </row>
    <row r="75" spans="1:6" s="3" customFormat="1" ht="16.5" thickBot="1" x14ac:dyDescent="0.3">
      <c r="A75" s="36" t="s">
        <v>20</v>
      </c>
      <c r="B75" s="30"/>
      <c r="C75" s="53"/>
      <c r="D75" s="59">
        <f>SUM(D74,D69)</f>
        <v>0</v>
      </c>
    </row>
    <row r="76" spans="1:6" s="3" customFormat="1" x14ac:dyDescent="0.25">
      <c r="A76" s="16"/>
      <c r="C76" s="19"/>
      <c r="D76" s="60"/>
    </row>
    <row r="77" spans="1:6" s="3" customFormat="1" x14ac:dyDescent="0.25">
      <c r="A77" s="7" t="s">
        <v>15</v>
      </c>
      <c r="B77" s="15">
        <v>0.04</v>
      </c>
      <c r="C77" s="1" t="b">
        <v>0</v>
      </c>
      <c r="D77" s="58">
        <f>(D75*B77)*C77</f>
        <v>0</v>
      </c>
    </row>
    <row r="78" spans="1:6" s="3" customFormat="1" x14ac:dyDescent="0.25">
      <c r="A78" s="52" t="s">
        <v>34</v>
      </c>
      <c r="B78" s="30"/>
      <c r="C78" s="53"/>
      <c r="D78" s="59">
        <f>SUM(D77,D75)</f>
        <v>0</v>
      </c>
    </row>
    <row r="79" spans="1:6" x14ac:dyDescent="0.25">
      <c r="C79" s="57"/>
      <c r="D79" s="12"/>
    </row>
    <row r="80" spans="1:6" s="3" customFormat="1" x14ac:dyDescent="0.25">
      <c r="A80" s="7" t="s">
        <v>19</v>
      </c>
      <c r="B80" s="15">
        <v>0.22</v>
      </c>
      <c r="C80" s="21"/>
      <c r="D80" s="58">
        <f>D78*B80</f>
        <v>0</v>
      </c>
    </row>
    <row r="81" spans="1:4" s="3" customFormat="1" x14ac:dyDescent="0.25">
      <c r="A81" s="52" t="s">
        <v>17</v>
      </c>
      <c r="B81" s="30"/>
      <c r="C81" s="53"/>
      <c r="D81" s="59">
        <f>SUM(D78,D80)</f>
        <v>0</v>
      </c>
    </row>
  </sheetData>
  <sheetProtection formatColumns="0" formatRows="0"/>
  <mergeCells count="1">
    <mergeCell ref="A1:D1"/>
  </mergeCells>
  <dataValidations count="3">
    <dataValidation type="decimal" allowBlank="1" showInputMessage="1" showErrorMessage="1" error="Inserire un valore tra 1 e 20" sqref="C66">
      <formula1>1</formula1>
      <formula2>20</formula2>
    </dataValidation>
    <dataValidation type="whole" allowBlank="1" showInputMessage="1" showErrorMessage="1" error="Inserire un valore da 11 a 20._x000a_Nel caso di più di 20 parti assistite inserire 20" sqref="C68">
      <formula1>11</formula1>
      <formula2>20</formula2>
    </dataValidation>
    <dataValidation type="whole" allowBlank="1" showInputMessage="1" showErrorMessage="1" sqref="C77 C74">
      <formula1>0</formula1>
      <formula2>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4" r:id="rId4" name="Check Box 1">
              <controlPr defaultSize="0" autoFill="0" autoLine="0" autoPict="0">
                <anchor moveWithCells="1">
                  <from>
                    <xdr:col>2</xdr:col>
                    <xdr:colOff>485775</xdr:colOff>
                    <xdr:row>3</xdr:row>
                    <xdr:rowOff>590550</xdr:rowOff>
                  </from>
                  <to>
                    <xdr:col>2</xdr:col>
                    <xdr:colOff>752475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" name="Check Box 2">
              <controlPr defaultSize="0" autoFill="0" autoLine="0" autoPict="0">
                <anchor moveWithCells="1">
                  <from>
                    <xdr:col>2</xdr:col>
                    <xdr:colOff>485775</xdr:colOff>
                    <xdr:row>4</xdr:row>
                    <xdr:rowOff>180975</xdr:rowOff>
                  </from>
                  <to>
                    <xdr:col>2</xdr:col>
                    <xdr:colOff>752475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6" name="Check Box 3">
              <controlPr defaultSize="0" autoFill="0" autoLine="0" autoPict="0">
                <anchor moveWithCells="1">
                  <from>
                    <xdr:col>2</xdr:col>
                    <xdr:colOff>485775</xdr:colOff>
                    <xdr:row>8</xdr:row>
                    <xdr:rowOff>590550</xdr:rowOff>
                  </from>
                  <to>
                    <xdr:col>2</xdr:col>
                    <xdr:colOff>752475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7" name="Check Box 4">
              <controlPr defaultSize="0" autoFill="0" autoLine="0" autoPict="0">
                <anchor moveWithCells="1">
                  <from>
                    <xdr:col>2</xdr:col>
                    <xdr:colOff>485775</xdr:colOff>
                    <xdr:row>9</xdr:row>
                    <xdr:rowOff>180975</xdr:rowOff>
                  </from>
                  <to>
                    <xdr:col>2</xdr:col>
                    <xdr:colOff>752475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8" name="Check Box 5">
              <controlPr defaultSize="0" autoFill="0" autoLine="0" autoPict="0">
                <anchor moveWithCells="1">
                  <from>
                    <xdr:col>2</xdr:col>
                    <xdr:colOff>485775</xdr:colOff>
                    <xdr:row>10</xdr:row>
                    <xdr:rowOff>190500</xdr:rowOff>
                  </from>
                  <to>
                    <xdr:col>2</xdr:col>
                    <xdr:colOff>752475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9" name="Check Box 6">
              <controlPr defaultSize="0" autoFill="0" autoLine="0" autoPict="0">
                <anchor moveWithCells="1">
                  <from>
                    <xdr:col>2</xdr:col>
                    <xdr:colOff>485775</xdr:colOff>
                    <xdr:row>14</xdr:row>
                    <xdr:rowOff>590550</xdr:rowOff>
                  </from>
                  <to>
                    <xdr:col>2</xdr:col>
                    <xdr:colOff>752475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0" name="Check Box 7">
              <controlPr defaultSize="0" autoFill="0" autoLine="0" autoPict="0">
                <anchor moveWithCells="1">
                  <from>
                    <xdr:col>2</xdr:col>
                    <xdr:colOff>485775</xdr:colOff>
                    <xdr:row>15</xdr:row>
                    <xdr:rowOff>180975</xdr:rowOff>
                  </from>
                  <to>
                    <xdr:col>2</xdr:col>
                    <xdr:colOff>752475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1" name="Check Box 8">
              <controlPr defaultSize="0" autoFill="0" autoLine="0" autoPict="0">
                <anchor moveWithCells="1">
                  <from>
                    <xdr:col>2</xdr:col>
                    <xdr:colOff>485775</xdr:colOff>
                    <xdr:row>16</xdr:row>
                    <xdr:rowOff>180975</xdr:rowOff>
                  </from>
                  <to>
                    <xdr:col>2</xdr:col>
                    <xdr:colOff>752475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2" name="Check Box 9">
              <controlPr defaultSize="0" autoFill="0" autoLine="0" autoPict="0">
                <anchor moveWithCells="1">
                  <from>
                    <xdr:col>2</xdr:col>
                    <xdr:colOff>485775</xdr:colOff>
                    <xdr:row>20</xdr:row>
                    <xdr:rowOff>590550</xdr:rowOff>
                  </from>
                  <to>
                    <xdr:col>2</xdr:col>
                    <xdr:colOff>752475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Check Box 10">
              <controlPr defaultSize="0" autoFill="0" autoLine="0" autoPict="0">
                <anchor moveWithCells="1">
                  <from>
                    <xdr:col>2</xdr:col>
                    <xdr:colOff>485775</xdr:colOff>
                    <xdr:row>21</xdr:row>
                    <xdr:rowOff>180975</xdr:rowOff>
                  </from>
                  <to>
                    <xdr:col>2</xdr:col>
                    <xdr:colOff>752475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Check Box 11">
              <controlPr defaultSize="0" autoFill="0" autoLine="0" autoPict="0">
                <anchor moveWithCells="1">
                  <from>
                    <xdr:col>2</xdr:col>
                    <xdr:colOff>485775</xdr:colOff>
                    <xdr:row>22</xdr:row>
                    <xdr:rowOff>180975</xdr:rowOff>
                  </from>
                  <to>
                    <xdr:col>2</xdr:col>
                    <xdr:colOff>752475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23</xdr:row>
                    <xdr:rowOff>190500</xdr:rowOff>
                  </from>
                  <to>
                    <xdr:col>2</xdr:col>
                    <xdr:colOff>752475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6" name="Check Box 13">
              <controlPr defaultSize="0" autoFill="0" autoLine="0" autoPict="0">
                <anchor moveWithCells="1">
                  <from>
                    <xdr:col>2</xdr:col>
                    <xdr:colOff>485775</xdr:colOff>
                    <xdr:row>27</xdr:row>
                    <xdr:rowOff>590550</xdr:rowOff>
                  </from>
                  <to>
                    <xdr:col>2</xdr:col>
                    <xdr:colOff>752475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7" name="Check Box 14">
              <controlPr defaultSize="0" autoFill="0" autoLine="0" autoPict="0">
                <anchor moveWithCells="1">
                  <from>
                    <xdr:col>2</xdr:col>
                    <xdr:colOff>485775</xdr:colOff>
                    <xdr:row>28</xdr:row>
                    <xdr:rowOff>180975</xdr:rowOff>
                  </from>
                  <to>
                    <xdr:col>2</xdr:col>
                    <xdr:colOff>752475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8" name="Check Box 15">
              <controlPr defaultSize="0" autoFill="0" autoLine="0" autoPict="0">
                <anchor moveWithCells="1">
                  <from>
                    <xdr:col>2</xdr:col>
                    <xdr:colOff>485775</xdr:colOff>
                    <xdr:row>29</xdr:row>
                    <xdr:rowOff>190500</xdr:rowOff>
                  </from>
                  <to>
                    <xdr:col>2</xdr:col>
                    <xdr:colOff>752475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9" name="Check Box 16">
              <controlPr defaultSize="0" autoFill="0" autoLine="0" autoPict="0">
                <anchor moveWithCells="1">
                  <from>
                    <xdr:col>2</xdr:col>
                    <xdr:colOff>485775</xdr:colOff>
                    <xdr:row>33</xdr:row>
                    <xdr:rowOff>590550</xdr:rowOff>
                  </from>
                  <to>
                    <xdr:col>2</xdr:col>
                    <xdr:colOff>752475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0" name="Check Box 17">
              <controlPr defaultSize="0" autoFill="0" autoLine="0" autoPict="0">
                <anchor moveWithCells="1">
                  <from>
                    <xdr:col>2</xdr:col>
                    <xdr:colOff>485775</xdr:colOff>
                    <xdr:row>34</xdr:row>
                    <xdr:rowOff>190500</xdr:rowOff>
                  </from>
                  <to>
                    <xdr:col>2</xdr:col>
                    <xdr:colOff>752475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1" name="Check Box 18">
              <controlPr defaultSize="0" autoFill="0" autoLine="0" autoPict="0">
                <anchor moveWithCells="1">
                  <from>
                    <xdr:col>2</xdr:col>
                    <xdr:colOff>485775</xdr:colOff>
                    <xdr:row>38</xdr:row>
                    <xdr:rowOff>600075</xdr:rowOff>
                  </from>
                  <to>
                    <xdr:col>2</xdr:col>
                    <xdr:colOff>752475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2" name="Check Box 19">
              <controlPr defaultSize="0" autoFill="0" autoLine="0" autoPict="0">
                <anchor moveWithCells="1">
                  <from>
                    <xdr:col>2</xdr:col>
                    <xdr:colOff>485775</xdr:colOff>
                    <xdr:row>39</xdr:row>
                    <xdr:rowOff>180975</xdr:rowOff>
                  </from>
                  <to>
                    <xdr:col>2</xdr:col>
                    <xdr:colOff>752475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3" name="Check Box 48">
              <controlPr defaultSize="0" autoFill="0" autoLine="0" autoPict="0">
                <anchor moveWithCells="1">
                  <from>
                    <xdr:col>2</xdr:col>
                    <xdr:colOff>485775</xdr:colOff>
                    <xdr:row>46</xdr:row>
                    <xdr:rowOff>600075</xdr:rowOff>
                  </from>
                  <to>
                    <xdr:col>2</xdr:col>
                    <xdr:colOff>714375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4" name="Check Box 49">
              <controlPr defaultSize="0" autoFill="0" autoLine="0" autoPict="0">
                <anchor moveWithCells="1">
                  <from>
                    <xdr:col>2</xdr:col>
                    <xdr:colOff>485775</xdr:colOff>
                    <xdr:row>48</xdr:row>
                    <xdr:rowOff>9525</xdr:rowOff>
                  </from>
                  <to>
                    <xdr:col>2</xdr:col>
                    <xdr:colOff>714375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5" name="Check Box 50">
              <controlPr defaultSize="0" autoFill="0" autoLine="0" autoPict="0">
                <anchor moveWithCells="1">
                  <from>
                    <xdr:col>2</xdr:col>
                    <xdr:colOff>485775</xdr:colOff>
                    <xdr:row>59</xdr:row>
                    <xdr:rowOff>0</xdr:rowOff>
                  </from>
                  <to>
                    <xdr:col>2</xdr:col>
                    <xdr:colOff>714375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6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73</xdr:row>
                    <xdr:rowOff>0</xdr:rowOff>
                  </from>
                  <to>
                    <xdr:col>2</xdr:col>
                    <xdr:colOff>752475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7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74</xdr:row>
                    <xdr:rowOff>190500</xdr:rowOff>
                  </from>
                  <to>
                    <xdr:col>2</xdr:col>
                    <xdr:colOff>752475</xdr:colOff>
                    <xdr:row>78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Crivelli;Leonardo Asso</dc:creator>
  <cp:lastModifiedBy>Leonardo</cp:lastModifiedBy>
  <dcterms:created xsi:type="dcterms:W3CDTF">2016-11-18T07:43:02Z</dcterms:created>
  <dcterms:modified xsi:type="dcterms:W3CDTF">2023-12-10T18:24:04Z</dcterms:modified>
</cp:coreProperties>
</file>