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730" windowHeight="11160" tabRatio="23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75" i="1" l="1"/>
  <c r="D72" i="1"/>
  <c r="D69" i="1"/>
  <c r="D48" i="1" l="1"/>
  <c r="D49" i="1" s="1"/>
  <c r="D44" i="1"/>
  <c r="D43" i="1"/>
  <c r="D36" i="1"/>
  <c r="D35" i="1"/>
  <c r="D34" i="1"/>
  <c r="D37" i="1" s="1"/>
  <c r="D30" i="1"/>
  <c r="D29" i="1"/>
  <c r="D28" i="1"/>
  <c r="D27" i="1"/>
  <c r="D31" i="1" s="1"/>
  <c r="D23" i="1"/>
  <c r="D22" i="1"/>
  <c r="D21" i="1"/>
  <c r="D17" i="1"/>
  <c r="D16" i="1"/>
  <c r="D15" i="1"/>
  <c r="D18" i="1" s="1"/>
  <c r="D11" i="1"/>
  <c r="D12" i="1" s="1"/>
  <c r="D10" i="1"/>
  <c r="D9" i="1"/>
  <c r="D8" i="1"/>
  <c r="D5" i="1"/>
  <c r="D45" i="1"/>
  <c r="D24" i="1"/>
  <c r="D39" i="1" l="1"/>
  <c r="D51" i="1"/>
  <c r="D55" i="1" l="1"/>
  <c r="D57" i="1" s="1"/>
  <c r="D61" i="1" l="1"/>
  <c r="D62" i="1" s="1"/>
  <c r="D64" i="1" s="1"/>
  <c r="D70" i="1" l="1"/>
  <c r="D73" i="1" s="1"/>
  <c r="D76" i="1" l="1"/>
</calcChain>
</file>

<file path=xl/sharedStrings.xml><?xml version="1.0" encoding="utf-8"?>
<sst xmlns="http://schemas.openxmlformats.org/spreadsheetml/2006/main" count="83" uniqueCount="35">
  <si>
    <t>Importo</t>
  </si>
  <si>
    <t>Selezionare se ricorre la condizione</t>
  </si>
  <si>
    <t>Totale</t>
  </si>
  <si>
    <t>Fase studio</t>
  </si>
  <si>
    <t>Fase introduttiva</t>
  </si>
  <si>
    <t>Fase decisionale</t>
  </si>
  <si>
    <t>Fase convalida di arresto</t>
  </si>
  <si>
    <t>Convalida di arresto</t>
  </si>
  <si>
    <t>Giudizio direttissimo seguito da dibattimento (da sommarsi alla convalida di arresto ed eventualmente alle previsioni concernenti misure cautelari personali o reali)</t>
  </si>
  <si>
    <t>Fase istruttoria (se non vi è scelta di riti alternativi)</t>
  </si>
  <si>
    <t>Giudizio direttissimo con istanza di patteggiamento (da sommarsi alla convalida di arresto ed eventualmente alle previsioni concernenti misure cautelari personali o reali)</t>
  </si>
  <si>
    <t>Giudizio direttissimo con richiesta incondizionata di rito abbreviato (da sommarsi alla convalida di arresto ed eventualmente alle previsioni concernenti misure cautelari personali o reali)</t>
  </si>
  <si>
    <t>Giudizio direttissimo con richiesta condizionata di rito abbreviato (da sommarsi alla convalida di arresto ed eventualmente alle previsioni concernenti misure cautelari personali o reali)</t>
  </si>
  <si>
    <t>Fase istruttoria solo se condizionato all'esame testi/consulenti</t>
  </si>
  <si>
    <t>Giudizio direttissimo con richiesta di MAP (da sommarsi alla convalida di arresto ed eventualmente alle previsioni concernenti misure cautelari personali o reali)</t>
  </si>
  <si>
    <t>TOTALE</t>
  </si>
  <si>
    <t>C.P.A.</t>
  </si>
  <si>
    <t>SPESE</t>
  </si>
  <si>
    <t>TOTALE senza IVA</t>
  </si>
  <si>
    <t>TOTALE IVA INCLUSA</t>
  </si>
  <si>
    <t>IVA</t>
  </si>
  <si>
    <t>SUBTOTALE</t>
  </si>
  <si>
    <r>
      <rPr>
        <b/>
        <sz val="12"/>
        <color indexed="8"/>
        <rFont val="Calibri"/>
        <family val="2"/>
      </rPr>
      <t>GIUDIZI DIRETTISSIMI</t>
    </r>
    <r>
      <rPr>
        <b/>
        <i/>
        <sz val="12"/>
        <color indexed="8"/>
        <rFont val="Calibri"/>
        <family val="2"/>
      </rPr>
      <t xml:space="preserve"> SUBTOTALE</t>
    </r>
  </si>
  <si>
    <t>Aumenti</t>
  </si>
  <si>
    <t>Aumento per costituzione di parte civile</t>
  </si>
  <si>
    <t>Aumento per imputato detenuto o arresti domiciliari anche per altra causa</t>
  </si>
  <si>
    <t>Totale (max €756)</t>
  </si>
  <si>
    <t>Inserire TOTALE udienze</t>
  </si>
  <si>
    <t>Aumento di €100 per ogni udienza successiva alla seconda</t>
  </si>
  <si>
    <t>Variabili</t>
  </si>
  <si>
    <t>Aumento se l'assistito ha 5 capi o più di imputazione o se è in concorso con più di 5 imputati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</si>
  <si>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</si>
  <si>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</si>
  <si>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</si>
  <si>
    <t>SPESE DA LIQUIDARE PER PRESTAZIONI PROFESSIONALI RELATIVAMENTE A GIUDIZI DIRETTISSIMI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</si>
</sst>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164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1" xfId="0" applyFont="1" applyBorder="1" applyProtection="1"/>
    <xf numFmtId="9" fontId="5" fillId="0" borderId="1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vertical="center"/>
      <protection hidden="1"/>
    </xf>
    <xf numFmtId="164" fontId="5" fillId="0" borderId="0" xfId="0" applyNumberFormat="1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164" fontId="7" fillId="2" borderId="1" xfId="0" applyNumberFormat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/>
    <xf numFmtId="0" fontId="7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vertical="center"/>
      <protection hidden="1"/>
    </xf>
    <xf numFmtId="164" fontId="7" fillId="2" borderId="4" xfId="0" applyNumberFormat="1" applyFont="1" applyFill="1" applyBorder="1" applyProtection="1"/>
    <xf numFmtId="9" fontId="5" fillId="0" borderId="1" xfId="0" applyNumberFormat="1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</xf>
    <xf numFmtId="9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 applyProtection="1">
      <alignment vertical="center"/>
      <protection hidden="1"/>
    </xf>
    <xf numFmtId="0" fontId="5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6" fillId="2" borderId="1" xfId="0" applyNumberFormat="1" applyFont="1" applyFill="1" applyBorder="1" applyProtection="1"/>
    <xf numFmtId="0" fontId="3" fillId="0" borderId="0" xfId="0" applyFont="1" applyAlignment="1" applyProtection="1">
      <alignment wrapText="1"/>
    </xf>
    <xf numFmtId="4" fontId="6" fillId="0" borderId="1" xfId="0" applyNumberFormat="1" applyFont="1" applyBorder="1" applyAlignment="1" applyProtection="1">
      <alignment vertical="center"/>
      <protection hidden="1"/>
    </xf>
    <xf numFmtId="4" fontId="7" fillId="2" borderId="1" xfId="0" applyNumberFormat="1" applyFont="1" applyFill="1" applyBorder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5" lockText="1" noThreeD="1"/>
</file>

<file path=xl/ctrlProps/ctrlProp10.xml><?xml version="1.0" encoding="utf-8"?>
<formControlPr xmlns="http://schemas.microsoft.com/office/spreadsheetml/2009/9/main" objectType="CheckBox" fmlaLink="$C$22" lockText="1" noThreeD="1"/>
</file>

<file path=xl/ctrlProps/ctrlProp11.xml><?xml version="1.0" encoding="utf-8"?>
<formControlPr xmlns="http://schemas.microsoft.com/office/spreadsheetml/2009/9/main" objectType="CheckBox" fmlaLink="$C$23" lockText="1" noThreeD="1"/>
</file>

<file path=xl/ctrlProps/ctrlProp12.xml><?xml version="1.0" encoding="utf-8"?>
<formControlPr xmlns="http://schemas.microsoft.com/office/spreadsheetml/2009/9/main" objectType="CheckBox" fmlaLink="$C$27" lockText="1" noThreeD="1"/>
</file>

<file path=xl/ctrlProps/ctrlProp13.xml><?xml version="1.0" encoding="utf-8"?>
<formControlPr xmlns="http://schemas.microsoft.com/office/spreadsheetml/2009/9/main" objectType="CheckBox" fmlaLink="$C$28" lockText="1" noThreeD="1"/>
</file>

<file path=xl/ctrlProps/ctrlProp14.xml><?xml version="1.0" encoding="utf-8"?>
<formControlPr xmlns="http://schemas.microsoft.com/office/spreadsheetml/2009/9/main" objectType="CheckBox" fmlaLink="$C$29" lockText="1" noThreeD="1"/>
</file>

<file path=xl/ctrlProps/ctrlProp15.xml><?xml version="1.0" encoding="utf-8"?>
<formControlPr xmlns="http://schemas.microsoft.com/office/spreadsheetml/2009/9/main" objectType="CheckBox" fmlaLink="$C$30" lockText="1" noThreeD="1"/>
</file>

<file path=xl/ctrlProps/ctrlProp16.xml><?xml version="1.0" encoding="utf-8"?>
<formControlPr xmlns="http://schemas.microsoft.com/office/spreadsheetml/2009/9/main" objectType="CheckBox" fmlaLink="$C$34" lockText="1" noThreeD="1"/>
</file>

<file path=xl/ctrlProps/ctrlProp17.xml><?xml version="1.0" encoding="utf-8"?>
<formControlPr xmlns="http://schemas.microsoft.com/office/spreadsheetml/2009/9/main" objectType="CheckBox" fmlaLink="$C$35" lockText="1" noThreeD="1"/>
</file>

<file path=xl/ctrlProps/ctrlProp18.xml><?xml version="1.0" encoding="utf-8"?>
<formControlPr xmlns="http://schemas.microsoft.com/office/spreadsheetml/2009/9/main" objectType="CheckBox" fmlaLink="$C$36" lockText="1" noThreeD="1"/>
</file>

<file path=xl/ctrlProps/ctrlProp19.xml><?xml version="1.0" encoding="utf-8"?>
<formControlPr xmlns="http://schemas.microsoft.com/office/spreadsheetml/2009/9/main" objectType="CheckBox" fmlaLink="$C$43" lockText="1" noThreeD="1"/>
</file>

<file path=xl/ctrlProps/ctrlProp2.xml><?xml version="1.0" encoding="utf-8"?>
<formControlPr xmlns="http://schemas.microsoft.com/office/spreadsheetml/2009/9/main" objectType="CheckBox" fmlaLink="$C$8" lockText="1" noThreeD="1"/>
</file>

<file path=xl/ctrlProps/ctrlProp20.xml><?xml version="1.0" encoding="utf-8"?>
<formControlPr xmlns="http://schemas.microsoft.com/office/spreadsheetml/2009/9/main" objectType="CheckBox" fmlaLink="$C$44" lockText="1" noThreeD="1"/>
</file>

<file path=xl/ctrlProps/ctrlProp21.xml><?xml version="1.0" encoding="utf-8"?>
<formControlPr xmlns="http://schemas.microsoft.com/office/spreadsheetml/2009/9/main" objectType="CheckBox" fmlaLink="$C$55" lockText="1" noThreeD="1"/>
</file>

<file path=xl/ctrlProps/ctrlProp22.xml><?xml version="1.0" encoding="utf-8"?>
<formControlPr xmlns="http://schemas.microsoft.com/office/spreadsheetml/2009/9/main" objectType="CheckBox" fmlaLink="$C$69" lockText="1" noThreeD="1"/>
</file>

<file path=xl/ctrlProps/ctrlProp23.xml><?xml version="1.0" encoding="utf-8"?>
<formControlPr xmlns="http://schemas.microsoft.com/office/spreadsheetml/2009/9/main" objectType="CheckBox" fmlaLink="$C$72" lockText="1" noThreeD="1"/>
</file>

<file path=xl/ctrlProps/ctrlProp3.xml><?xml version="1.0" encoding="utf-8"?>
<formControlPr xmlns="http://schemas.microsoft.com/office/spreadsheetml/2009/9/main" objectType="CheckBox" fmlaLink="$C$9" lockText="1" noThreeD="1"/>
</file>

<file path=xl/ctrlProps/ctrlProp4.xml><?xml version="1.0" encoding="utf-8"?>
<formControlPr xmlns="http://schemas.microsoft.com/office/spreadsheetml/2009/9/main" objectType="CheckBox" fmlaLink="$C$10" lockText="1" noThreeD="1"/>
</file>

<file path=xl/ctrlProps/ctrlProp5.xml><?xml version="1.0" encoding="utf-8"?>
<formControlPr xmlns="http://schemas.microsoft.com/office/spreadsheetml/2009/9/main" objectType="CheckBox" fmlaLink="$C$11" lockText="1" noThreeD="1"/>
</file>

<file path=xl/ctrlProps/ctrlProp6.xml><?xml version="1.0" encoding="utf-8"?>
<formControlPr xmlns="http://schemas.microsoft.com/office/spreadsheetml/2009/9/main" objectType="CheckBox" fmlaLink="$C$15" lockText="1" noThreeD="1"/>
</file>

<file path=xl/ctrlProps/ctrlProp7.xml><?xml version="1.0" encoding="utf-8"?>
<formControlPr xmlns="http://schemas.microsoft.com/office/spreadsheetml/2009/9/main" objectType="CheckBox" fmlaLink="$C$16" lockText="1" noThreeD="1"/>
</file>

<file path=xl/ctrlProps/ctrlProp8.xml><?xml version="1.0" encoding="utf-8"?>
<formControlPr xmlns="http://schemas.microsoft.com/office/spreadsheetml/2009/9/main" objectType="CheckBox" fmlaLink="$C$17" lockText="1" noThreeD="1"/>
</file>

<file path=xl/ctrlProps/ctrlProp9.xml><?xml version="1.0" encoding="utf-8"?>
<formControlPr xmlns="http://schemas.microsoft.com/office/spreadsheetml/2009/9/main" objectType="CheckBox" fmlaLink="$C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600075</xdr:rowOff>
        </xdr:from>
        <xdr:to>
          <xdr:col>2</xdr:col>
          <xdr:colOff>752475</xdr:colOff>
          <xdr:row>5</xdr:row>
          <xdr:rowOff>19050</xdr:rowOff>
        </xdr:to>
        <xdr:sp macro="" textlink="">
          <xdr:nvSpPr>
            <xdr:cNvPr id="1077" name="Check Box 24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6</xdr:row>
          <xdr:rowOff>590550</xdr:rowOff>
        </xdr:from>
        <xdr:to>
          <xdr:col>2</xdr:col>
          <xdr:colOff>752475</xdr:colOff>
          <xdr:row>8</xdr:row>
          <xdr:rowOff>9525</xdr:rowOff>
        </xdr:to>
        <xdr:sp macro="" textlink="">
          <xdr:nvSpPr>
            <xdr:cNvPr id="1051" name="Check Box 25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180975</xdr:rowOff>
        </xdr:from>
        <xdr:to>
          <xdr:col>2</xdr:col>
          <xdr:colOff>752475</xdr:colOff>
          <xdr:row>9</xdr:row>
          <xdr:rowOff>9525</xdr:rowOff>
        </xdr:to>
        <xdr:sp macro="" textlink="">
          <xdr:nvSpPr>
            <xdr:cNvPr id="1052" name="Check Box 26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8</xdr:row>
          <xdr:rowOff>171450</xdr:rowOff>
        </xdr:from>
        <xdr:to>
          <xdr:col>2</xdr:col>
          <xdr:colOff>752475</xdr:colOff>
          <xdr:row>10</xdr:row>
          <xdr:rowOff>0</xdr:rowOff>
        </xdr:to>
        <xdr:sp macro="" textlink="">
          <xdr:nvSpPr>
            <xdr:cNvPr id="1053" name="Check Box 27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9</xdr:row>
          <xdr:rowOff>190500</xdr:rowOff>
        </xdr:from>
        <xdr:to>
          <xdr:col>2</xdr:col>
          <xdr:colOff>752475</xdr:colOff>
          <xdr:row>11</xdr:row>
          <xdr:rowOff>19050</xdr:rowOff>
        </xdr:to>
        <xdr:sp macro="" textlink="">
          <xdr:nvSpPr>
            <xdr:cNvPr id="1050" name="Check Box 28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13</xdr:row>
          <xdr:rowOff>590550</xdr:rowOff>
        </xdr:from>
        <xdr:to>
          <xdr:col>2</xdr:col>
          <xdr:colOff>752475</xdr:colOff>
          <xdr:row>15</xdr:row>
          <xdr:rowOff>9525</xdr:rowOff>
        </xdr:to>
        <xdr:sp macro="" textlink="">
          <xdr:nvSpPr>
            <xdr:cNvPr id="1047" name="Check Box 2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14</xdr:row>
          <xdr:rowOff>180975</xdr:rowOff>
        </xdr:from>
        <xdr:to>
          <xdr:col>2</xdr:col>
          <xdr:colOff>752475</xdr:colOff>
          <xdr:row>16</xdr:row>
          <xdr:rowOff>9525</xdr:rowOff>
        </xdr:to>
        <xdr:sp macro="" textlink="">
          <xdr:nvSpPr>
            <xdr:cNvPr id="1048" name="Check Box 3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15</xdr:row>
          <xdr:rowOff>180975</xdr:rowOff>
        </xdr:from>
        <xdr:to>
          <xdr:col>2</xdr:col>
          <xdr:colOff>752475</xdr:colOff>
          <xdr:row>17</xdr:row>
          <xdr:rowOff>9525</xdr:rowOff>
        </xdr:to>
        <xdr:sp macro="" textlink="">
          <xdr:nvSpPr>
            <xdr:cNvPr id="1049" name="Check Box 3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19</xdr:row>
          <xdr:rowOff>590550</xdr:rowOff>
        </xdr:from>
        <xdr:to>
          <xdr:col>2</xdr:col>
          <xdr:colOff>752475</xdr:colOff>
          <xdr:row>21</xdr:row>
          <xdr:rowOff>9525</xdr:rowOff>
        </xdr:to>
        <xdr:sp macro="" textlink="">
          <xdr:nvSpPr>
            <xdr:cNvPr id="1044" name="Check Box 32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20</xdr:row>
          <xdr:rowOff>180975</xdr:rowOff>
        </xdr:from>
        <xdr:to>
          <xdr:col>2</xdr:col>
          <xdr:colOff>752475</xdr:colOff>
          <xdr:row>22</xdr:row>
          <xdr:rowOff>9525</xdr:rowOff>
        </xdr:to>
        <xdr:sp macro="" textlink="">
          <xdr:nvSpPr>
            <xdr:cNvPr id="1045" name="Check Box 33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21</xdr:row>
          <xdr:rowOff>180975</xdr:rowOff>
        </xdr:from>
        <xdr:to>
          <xdr:col>2</xdr:col>
          <xdr:colOff>752475</xdr:colOff>
          <xdr:row>23</xdr:row>
          <xdr:rowOff>9525</xdr:rowOff>
        </xdr:to>
        <xdr:sp macro="" textlink="">
          <xdr:nvSpPr>
            <xdr:cNvPr id="1046" name="Check Box 34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25</xdr:row>
          <xdr:rowOff>590550</xdr:rowOff>
        </xdr:from>
        <xdr:to>
          <xdr:col>2</xdr:col>
          <xdr:colOff>752475</xdr:colOff>
          <xdr:row>27</xdr:row>
          <xdr:rowOff>9525</xdr:rowOff>
        </xdr:to>
        <xdr:sp macro="" textlink="">
          <xdr:nvSpPr>
            <xdr:cNvPr id="1040" name="Check Box 35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26</xdr:row>
          <xdr:rowOff>180975</xdr:rowOff>
        </xdr:from>
        <xdr:to>
          <xdr:col>2</xdr:col>
          <xdr:colOff>752475</xdr:colOff>
          <xdr:row>28</xdr:row>
          <xdr:rowOff>9525</xdr:rowOff>
        </xdr:to>
        <xdr:sp macro="" textlink="">
          <xdr:nvSpPr>
            <xdr:cNvPr id="1041" name="Check Box 36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27</xdr:row>
          <xdr:rowOff>180975</xdr:rowOff>
        </xdr:from>
        <xdr:to>
          <xdr:col>2</xdr:col>
          <xdr:colOff>752475</xdr:colOff>
          <xdr:row>29</xdr:row>
          <xdr:rowOff>9525</xdr:rowOff>
        </xdr:to>
        <xdr:sp macro="" textlink="">
          <xdr:nvSpPr>
            <xdr:cNvPr id="1042" name="Check Box 37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28</xdr:row>
          <xdr:rowOff>180975</xdr:rowOff>
        </xdr:from>
        <xdr:to>
          <xdr:col>2</xdr:col>
          <xdr:colOff>752475</xdr:colOff>
          <xdr:row>30</xdr:row>
          <xdr:rowOff>9525</xdr:rowOff>
        </xdr:to>
        <xdr:sp macro="" textlink="">
          <xdr:nvSpPr>
            <xdr:cNvPr id="1043" name="Check Box 38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32</xdr:row>
          <xdr:rowOff>600075</xdr:rowOff>
        </xdr:from>
        <xdr:to>
          <xdr:col>2</xdr:col>
          <xdr:colOff>752475</xdr:colOff>
          <xdr:row>34</xdr:row>
          <xdr:rowOff>19050</xdr:rowOff>
        </xdr:to>
        <xdr:sp macro="" textlink="">
          <xdr:nvSpPr>
            <xdr:cNvPr id="1037" name="Check Box 39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33</xdr:row>
          <xdr:rowOff>180975</xdr:rowOff>
        </xdr:from>
        <xdr:to>
          <xdr:col>2</xdr:col>
          <xdr:colOff>752475</xdr:colOff>
          <xdr:row>35</xdr:row>
          <xdr:rowOff>9525</xdr:rowOff>
        </xdr:to>
        <xdr:sp macro="" textlink="">
          <xdr:nvSpPr>
            <xdr:cNvPr id="1038" name="Check Box 4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34</xdr:row>
          <xdr:rowOff>180975</xdr:rowOff>
        </xdr:from>
        <xdr:to>
          <xdr:col>2</xdr:col>
          <xdr:colOff>752475</xdr:colOff>
          <xdr:row>36</xdr:row>
          <xdr:rowOff>9525</xdr:rowOff>
        </xdr:to>
        <xdr:sp macro="" textlink="">
          <xdr:nvSpPr>
            <xdr:cNvPr id="1039" name="Check Box 4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41</xdr:row>
          <xdr:rowOff>600075</xdr:rowOff>
        </xdr:from>
        <xdr:to>
          <xdr:col>2</xdr:col>
          <xdr:colOff>714375</xdr:colOff>
          <xdr:row>42</xdr:row>
          <xdr:rowOff>190500</xdr:rowOff>
        </xdr:to>
        <xdr:sp macro="" textlink="">
          <xdr:nvSpPr>
            <xdr:cNvPr id="1078" name="Check Box 48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43</xdr:row>
          <xdr:rowOff>9525</xdr:rowOff>
        </xdr:from>
        <xdr:to>
          <xdr:col>2</xdr:col>
          <xdr:colOff>714375</xdr:colOff>
          <xdr:row>44</xdr:row>
          <xdr:rowOff>9525</xdr:rowOff>
        </xdr:to>
        <xdr:sp macro="" textlink="">
          <xdr:nvSpPr>
            <xdr:cNvPr id="1079" name="Check Box 4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54</xdr:row>
          <xdr:rowOff>0</xdr:rowOff>
        </xdr:from>
        <xdr:to>
          <xdr:col>2</xdr:col>
          <xdr:colOff>714375</xdr:colOff>
          <xdr:row>55</xdr:row>
          <xdr:rowOff>0</xdr:rowOff>
        </xdr:to>
        <xdr:sp macro="" textlink="">
          <xdr:nvSpPr>
            <xdr:cNvPr id="1081" name="Check Box 50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68</xdr:row>
          <xdr:rowOff>0</xdr:rowOff>
        </xdr:from>
        <xdr:to>
          <xdr:col>2</xdr:col>
          <xdr:colOff>752475</xdr:colOff>
          <xdr:row>69</xdr:row>
          <xdr:rowOff>9525</xdr:rowOff>
        </xdr:to>
        <xdr:sp macro="" textlink="">
          <xdr:nvSpPr>
            <xdr:cNvPr id="1082" name="Check Box 1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71</xdr:row>
          <xdr:rowOff>0</xdr:rowOff>
        </xdr:from>
        <xdr:to>
          <xdr:col>2</xdr:col>
          <xdr:colOff>752475</xdr:colOff>
          <xdr:row>72</xdr:row>
          <xdr:rowOff>9525</xdr:rowOff>
        </xdr:to>
        <xdr:sp macro="" textlink="">
          <xdr:nvSpPr>
            <xdr:cNvPr id="1083" name="Check Box 12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7"/>
  <sheetViews>
    <sheetView tabSelected="1" topLeftCell="A58" zoomScaleNormal="100" workbookViewId="0">
      <selection activeCell="D76" sqref="D76"/>
    </sheetView>
  </sheetViews>
  <sheetFormatPr defaultRowHeight="15.75" x14ac:dyDescent="0.25"/>
  <cols>
    <col min="1" max="1" width="93.7109375" style="10" customWidth="1"/>
    <col min="2" max="2" width="13.7109375" style="10" customWidth="1"/>
    <col min="3" max="3" width="17.7109375" style="11" customWidth="1"/>
    <col min="4" max="4" width="13.7109375" style="21" customWidth="1"/>
    <col min="5" max="16384" width="9.140625" style="10"/>
  </cols>
  <sheetData>
    <row r="1" spans="1:5" s="3" customFormat="1" x14ac:dyDescent="0.25">
      <c r="A1" s="57" t="s">
        <v>34</v>
      </c>
      <c r="B1" s="57"/>
      <c r="C1" s="57"/>
      <c r="D1" s="57"/>
      <c r="E1" s="2"/>
    </row>
    <row r="2" spans="1:5" s="3" customFormat="1" x14ac:dyDescent="0.25">
      <c r="A2" s="4"/>
      <c r="B2" s="5"/>
      <c r="C2" s="15"/>
      <c r="D2" s="19"/>
      <c r="E2" s="2"/>
    </row>
    <row r="3" spans="1:5" x14ac:dyDescent="0.25">
      <c r="C3" s="17"/>
    </row>
    <row r="4" spans="1:5" ht="48" customHeight="1" x14ac:dyDescent="0.25">
      <c r="A4" s="22" t="s">
        <v>7</v>
      </c>
      <c r="B4" s="23" t="s">
        <v>0</v>
      </c>
      <c r="C4" s="29" t="s">
        <v>1</v>
      </c>
      <c r="D4" s="24" t="s">
        <v>2</v>
      </c>
    </row>
    <row r="5" spans="1:5" x14ac:dyDescent="0.25">
      <c r="A5" s="7" t="s">
        <v>6</v>
      </c>
      <c r="B5" s="8">
        <v>400</v>
      </c>
      <c r="C5" s="1" t="b">
        <v>0</v>
      </c>
      <c r="D5" s="28">
        <f>(B5*C5)</f>
        <v>0</v>
      </c>
    </row>
    <row r="6" spans="1:5" x14ac:dyDescent="0.25">
      <c r="C6" s="17"/>
    </row>
    <row r="7" spans="1:5" s="3" customFormat="1" ht="48" customHeight="1" x14ac:dyDescent="0.25">
      <c r="A7" s="22" t="s">
        <v>8</v>
      </c>
      <c r="B7" s="23" t="s">
        <v>0</v>
      </c>
      <c r="C7" s="29" t="s">
        <v>1</v>
      </c>
      <c r="D7" s="24" t="s">
        <v>2</v>
      </c>
    </row>
    <row r="8" spans="1:5" s="3" customFormat="1" x14ac:dyDescent="0.25">
      <c r="A8" s="7" t="s">
        <v>3</v>
      </c>
      <c r="B8" s="8">
        <v>250</v>
      </c>
      <c r="C8" s="1" t="b">
        <v>0</v>
      </c>
      <c r="D8" s="20">
        <f>(B8*C8)</f>
        <v>0</v>
      </c>
    </row>
    <row r="9" spans="1:5" s="3" customFormat="1" x14ac:dyDescent="0.25">
      <c r="A9" s="7" t="s">
        <v>4</v>
      </c>
      <c r="B9" s="8">
        <v>250</v>
      </c>
      <c r="C9" s="1" t="b">
        <v>0</v>
      </c>
      <c r="D9" s="20">
        <f>(B9*C9)</f>
        <v>0</v>
      </c>
    </row>
    <row r="10" spans="1:5" s="3" customFormat="1" x14ac:dyDescent="0.25">
      <c r="A10" s="7" t="s">
        <v>9</v>
      </c>
      <c r="B10" s="8">
        <v>400</v>
      </c>
      <c r="C10" s="1" t="b">
        <v>0</v>
      </c>
      <c r="D10" s="20">
        <f>(B10*C10)</f>
        <v>0</v>
      </c>
    </row>
    <row r="11" spans="1:5" s="3" customFormat="1" x14ac:dyDescent="0.25">
      <c r="A11" s="7" t="s">
        <v>5</v>
      </c>
      <c r="B11" s="8">
        <v>750</v>
      </c>
      <c r="C11" s="1" t="b">
        <v>0</v>
      </c>
      <c r="D11" s="20">
        <f>(B11*C11)</f>
        <v>0</v>
      </c>
    </row>
    <row r="12" spans="1:5" s="3" customFormat="1" x14ac:dyDescent="0.25">
      <c r="A12" s="25" t="s">
        <v>2</v>
      </c>
      <c r="B12" s="30"/>
      <c r="C12" s="31"/>
      <c r="D12" s="28">
        <f>SUM(D8:D11)</f>
        <v>0</v>
      </c>
    </row>
    <row r="13" spans="1:5" x14ac:dyDescent="0.25">
      <c r="C13" s="17"/>
    </row>
    <row r="14" spans="1:5" s="3" customFormat="1" ht="48" customHeight="1" x14ac:dyDescent="0.25">
      <c r="A14" s="22" t="s">
        <v>10</v>
      </c>
      <c r="B14" s="23" t="s">
        <v>0</v>
      </c>
      <c r="C14" s="29" t="s">
        <v>1</v>
      </c>
      <c r="D14" s="24" t="s">
        <v>2</v>
      </c>
    </row>
    <row r="15" spans="1:5" s="3" customFormat="1" x14ac:dyDescent="0.25">
      <c r="A15" s="7" t="s">
        <v>3</v>
      </c>
      <c r="B15" s="8">
        <v>250</v>
      </c>
      <c r="C15" s="1" t="b">
        <v>0</v>
      </c>
      <c r="D15" s="20">
        <f>(B15*C15)</f>
        <v>0</v>
      </c>
    </row>
    <row r="16" spans="1:5" s="3" customFormat="1" x14ac:dyDescent="0.25">
      <c r="A16" s="7" t="s">
        <v>4</v>
      </c>
      <c r="B16" s="8">
        <v>300</v>
      </c>
      <c r="C16" s="1" t="b">
        <v>0</v>
      </c>
      <c r="D16" s="20">
        <f>(B16*C16)</f>
        <v>0</v>
      </c>
    </row>
    <row r="17" spans="1:4" s="3" customFormat="1" x14ac:dyDescent="0.25">
      <c r="A17" s="7" t="s">
        <v>5</v>
      </c>
      <c r="B17" s="8">
        <v>480</v>
      </c>
      <c r="C17" s="1" t="b">
        <v>0</v>
      </c>
      <c r="D17" s="20">
        <f>(B17*C17)</f>
        <v>0</v>
      </c>
    </row>
    <row r="18" spans="1:4" s="3" customFormat="1" x14ac:dyDescent="0.25">
      <c r="A18" s="25" t="s">
        <v>2</v>
      </c>
      <c r="B18" s="30"/>
      <c r="C18" s="31"/>
      <c r="D18" s="28">
        <f>SUM(D15:D17)</f>
        <v>0</v>
      </c>
    </row>
    <row r="19" spans="1:4" x14ac:dyDescent="0.25">
      <c r="C19" s="17"/>
    </row>
    <row r="20" spans="1:4" s="3" customFormat="1" ht="48" customHeight="1" x14ac:dyDescent="0.25">
      <c r="A20" s="22" t="s">
        <v>11</v>
      </c>
      <c r="B20" s="23" t="s">
        <v>0</v>
      </c>
      <c r="C20" s="29" t="s">
        <v>1</v>
      </c>
      <c r="D20" s="24" t="s">
        <v>2</v>
      </c>
    </row>
    <row r="21" spans="1:4" s="3" customFormat="1" x14ac:dyDescent="0.25">
      <c r="A21" s="7" t="s">
        <v>3</v>
      </c>
      <c r="B21" s="8">
        <v>250</v>
      </c>
      <c r="C21" s="1" t="b">
        <v>0</v>
      </c>
      <c r="D21" s="20">
        <f>(B21*C21)</f>
        <v>0</v>
      </c>
    </row>
    <row r="22" spans="1:4" s="3" customFormat="1" x14ac:dyDescent="0.25">
      <c r="A22" s="7" t="s">
        <v>4</v>
      </c>
      <c r="B22" s="8">
        <v>190</v>
      </c>
      <c r="C22" s="1" t="b">
        <v>0</v>
      </c>
      <c r="D22" s="20">
        <f>(B22*C22)</f>
        <v>0</v>
      </c>
    </row>
    <row r="23" spans="1:4" s="3" customFormat="1" x14ac:dyDescent="0.25">
      <c r="A23" s="7" t="s">
        <v>5</v>
      </c>
      <c r="B23" s="8">
        <v>750</v>
      </c>
      <c r="C23" s="1" t="b">
        <v>0</v>
      </c>
      <c r="D23" s="20">
        <f>(B23*C23)</f>
        <v>0</v>
      </c>
    </row>
    <row r="24" spans="1:4" s="3" customFormat="1" x14ac:dyDescent="0.25">
      <c r="A24" s="25" t="s">
        <v>2</v>
      </c>
      <c r="B24" s="30"/>
      <c r="C24" s="31"/>
      <c r="D24" s="28">
        <f>SUM(D21:D23)</f>
        <v>0</v>
      </c>
    </row>
    <row r="25" spans="1:4" x14ac:dyDescent="0.25">
      <c r="C25" s="17"/>
    </row>
    <row r="26" spans="1:4" s="3" customFormat="1" ht="48" customHeight="1" x14ac:dyDescent="0.25">
      <c r="A26" s="22" t="s">
        <v>12</v>
      </c>
      <c r="B26" s="23" t="s">
        <v>0</v>
      </c>
      <c r="C26" s="29" t="s">
        <v>1</v>
      </c>
      <c r="D26" s="24" t="s">
        <v>2</v>
      </c>
    </row>
    <row r="27" spans="1:4" s="3" customFormat="1" x14ac:dyDescent="0.25">
      <c r="A27" s="7" t="s">
        <v>3</v>
      </c>
      <c r="B27" s="8">
        <v>250</v>
      </c>
      <c r="C27" s="1" t="b">
        <v>0</v>
      </c>
      <c r="D27" s="20">
        <f>(B27*C27)</f>
        <v>0</v>
      </c>
    </row>
    <row r="28" spans="1:4" s="3" customFormat="1" x14ac:dyDescent="0.25">
      <c r="A28" s="7" t="s">
        <v>4</v>
      </c>
      <c r="B28" s="8">
        <v>300</v>
      </c>
      <c r="C28" s="1" t="b">
        <v>0</v>
      </c>
      <c r="D28" s="20">
        <f>(B28*C28)</f>
        <v>0</v>
      </c>
    </row>
    <row r="29" spans="1:4" s="3" customFormat="1" x14ac:dyDescent="0.25">
      <c r="A29" s="7" t="s">
        <v>13</v>
      </c>
      <c r="B29" s="8">
        <v>400</v>
      </c>
      <c r="C29" s="1" t="b">
        <v>0</v>
      </c>
      <c r="D29" s="20">
        <f>(B29*C29)</f>
        <v>0</v>
      </c>
    </row>
    <row r="30" spans="1:4" s="3" customFormat="1" x14ac:dyDescent="0.25">
      <c r="A30" s="7" t="s">
        <v>5</v>
      </c>
      <c r="B30" s="8">
        <v>750</v>
      </c>
      <c r="C30" s="1" t="b">
        <v>0</v>
      </c>
      <c r="D30" s="20">
        <f>(B30*C30)</f>
        <v>0</v>
      </c>
    </row>
    <row r="31" spans="1:4" s="3" customFormat="1" x14ac:dyDescent="0.25">
      <c r="A31" s="25" t="s">
        <v>2</v>
      </c>
      <c r="B31" s="30"/>
      <c r="C31" s="31"/>
      <c r="D31" s="28">
        <f>SUM(D27:D30)</f>
        <v>0</v>
      </c>
    </row>
    <row r="32" spans="1:4" x14ac:dyDescent="0.25">
      <c r="C32" s="17"/>
    </row>
    <row r="33" spans="1:4" s="3" customFormat="1" ht="48" customHeight="1" x14ac:dyDescent="0.25">
      <c r="A33" s="22" t="s">
        <v>14</v>
      </c>
      <c r="B33" s="23" t="s">
        <v>0</v>
      </c>
      <c r="C33" s="29" t="s">
        <v>1</v>
      </c>
      <c r="D33" s="24" t="s">
        <v>2</v>
      </c>
    </row>
    <row r="34" spans="1:4" s="3" customFormat="1" x14ac:dyDescent="0.25">
      <c r="A34" s="7" t="s">
        <v>3</v>
      </c>
      <c r="B34" s="8">
        <v>250</v>
      </c>
      <c r="C34" s="1" t="b">
        <v>0</v>
      </c>
      <c r="D34" s="20">
        <f>(B34*C34)</f>
        <v>0</v>
      </c>
    </row>
    <row r="35" spans="1:4" s="3" customFormat="1" x14ac:dyDescent="0.25">
      <c r="A35" s="7" t="s">
        <v>4</v>
      </c>
      <c r="B35" s="8">
        <v>300</v>
      </c>
      <c r="C35" s="1" t="b">
        <v>0</v>
      </c>
      <c r="D35" s="20">
        <f>(B35*C35)</f>
        <v>0</v>
      </c>
    </row>
    <row r="36" spans="1:4" s="3" customFormat="1" x14ac:dyDescent="0.25">
      <c r="A36" s="7" t="s">
        <v>5</v>
      </c>
      <c r="B36" s="8">
        <v>480</v>
      </c>
      <c r="C36" s="1" t="b">
        <v>0</v>
      </c>
      <c r="D36" s="20">
        <f>(B36*C36)</f>
        <v>0</v>
      </c>
    </row>
    <row r="37" spans="1:4" s="3" customFormat="1" x14ac:dyDescent="0.25">
      <c r="A37" s="25" t="s">
        <v>2</v>
      </c>
      <c r="B37" s="26"/>
      <c r="C37" s="27"/>
      <c r="D37" s="28">
        <f>SUM(D34:D36)</f>
        <v>0</v>
      </c>
    </row>
    <row r="38" spans="1:4" ht="16.5" thickBot="1" x14ac:dyDescent="0.3">
      <c r="C38" s="17"/>
    </row>
    <row r="39" spans="1:4" ht="16.5" thickBot="1" x14ac:dyDescent="0.3">
      <c r="A39" s="32" t="s">
        <v>22</v>
      </c>
      <c r="B39" s="33"/>
      <c r="C39" s="34"/>
      <c r="D39" s="39">
        <f>SUM(D37,D31,D24,D18,D12,D5)</f>
        <v>0</v>
      </c>
    </row>
    <row r="40" spans="1:4" x14ac:dyDescent="0.25">
      <c r="C40" s="50"/>
      <c r="D40" s="10"/>
    </row>
    <row r="41" spans="1:4" x14ac:dyDescent="0.25">
      <c r="C41" s="17"/>
    </row>
    <row r="42" spans="1:4" s="3" customFormat="1" ht="48" customHeight="1" x14ac:dyDescent="0.25">
      <c r="A42" s="22" t="s">
        <v>23</v>
      </c>
      <c r="B42" s="23" t="s">
        <v>0</v>
      </c>
      <c r="C42" s="29" t="s">
        <v>1</v>
      </c>
      <c r="D42" s="35" t="s">
        <v>2</v>
      </c>
    </row>
    <row r="43" spans="1:4" x14ac:dyDescent="0.25">
      <c r="A43" s="9" t="s">
        <v>24</v>
      </c>
      <c r="B43" s="8">
        <v>100</v>
      </c>
      <c r="C43" s="1" t="b">
        <v>0</v>
      </c>
      <c r="D43" s="20">
        <f>B43*C43</f>
        <v>0</v>
      </c>
    </row>
    <row r="44" spans="1:4" x14ac:dyDescent="0.25">
      <c r="A44" s="9" t="s">
        <v>25</v>
      </c>
      <c r="B44" s="8">
        <v>100</v>
      </c>
      <c r="C44" s="1" t="b">
        <v>0</v>
      </c>
      <c r="D44" s="20">
        <f>B44*C44</f>
        <v>0</v>
      </c>
    </row>
    <row r="45" spans="1:4" s="3" customFormat="1" x14ac:dyDescent="0.25">
      <c r="A45" s="25" t="s">
        <v>2</v>
      </c>
      <c r="B45" s="26"/>
      <c r="C45" s="27"/>
      <c r="D45" s="28">
        <f>SUM(D43:D44)</f>
        <v>0</v>
      </c>
    </row>
    <row r="46" spans="1:4" x14ac:dyDescent="0.25">
      <c r="C46" s="17"/>
    </row>
    <row r="47" spans="1:4" s="3" customFormat="1" ht="48" customHeight="1" x14ac:dyDescent="0.25">
      <c r="A47" s="22" t="s">
        <v>23</v>
      </c>
      <c r="B47" s="23" t="s">
        <v>0</v>
      </c>
      <c r="C47" s="29" t="s">
        <v>27</v>
      </c>
      <c r="D47" s="36" t="s">
        <v>26</v>
      </c>
    </row>
    <row r="48" spans="1:4" s="3" customFormat="1" x14ac:dyDescent="0.25">
      <c r="A48" s="12" t="s">
        <v>28</v>
      </c>
      <c r="B48" s="8">
        <v>100</v>
      </c>
      <c r="C48" s="37"/>
      <c r="D48" s="38">
        <f>MIN(756,(B48*(C48-2)))</f>
        <v>-200</v>
      </c>
    </row>
    <row r="49" spans="1:6" s="3" customFormat="1" x14ac:dyDescent="0.25">
      <c r="A49" s="25" t="s">
        <v>2</v>
      </c>
      <c r="B49" s="26"/>
      <c r="C49" s="27"/>
      <c r="D49" s="28">
        <f>IF(SUM(D48)&lt;0,0,SUM(D48))</f>
        <v>0</v>
      </c>
      <c r="F49" s="10"/>
    </row>
    <row r="50" spans="1:6" ht="16.5" thickBot="1" x14ac:dyDescent="0.3">
      <c r="C50" s="17"/>
    </row>
    <row r="51" spans="1:6" ht="16.5" thickBot="1" x14ac:dyDescent="0.3">
      <c r="A51" s="32" t="s">
        <v>21</v>
      </c>
      <c r="B51" s="33"/>
      <c r="C51" s="34"/>
      <c r="D51" s="39">
        <f>SUM(D49,D45,D39)</f>
        <v>0</v>
      </c>
    </row>
    <row r="52" spans="1:6" x14ac:dyDescent="0.25">
      <c r="C52" s="17"/>
      <c r="D52" s="10"/>
    </row>
    <row r="53" spans="1:6" x14ac:dyDescent="0.25">
      <c r="C53" s="17"/>
      <c r="D53" s="10"/>
    </row>
    <row r="54" spans="1:6" s="3" customFormat="1" ht="48" customHeight="1" x14ac:dyDescent="0.25">
      <c r="A54" s="22" t="s">
        <v>29</v>
      </c>
      <c r="B54" s="23" t="s">
        <v>0</v>
      </c>
      <c r="C54" s="29" t="s">
        <v>1</v>
      </c>
      <c r="D54" s="35" t="s">
        <v>2</v>
      </c>
      <c r="F54" s="10"/>
    </row>
    <row r="55" spans="1:6" x14ac:dyDescent="0.25">
      <c r="A55" s="9" t="s">
        <v>30</v>
      </c>
      <c r="B55" s="13">
        <v>0.2</v>
      </c>
      <c r="C55" s="1" t="b">
        <v>0</v>
      </c>
      <c r="D55" s="20">
        <f>(D51*B55)*C55</f>
        <v>0</v>
      </c>
    </row>
    <row r="56" spans="1:6" ht="16.5" thickBot="1" x14ac:dyDescent="0.3">
      <c r="C56" s="50"/>
      <c r="D56" s="10"/>
    </row>
    <row r="57" spans="1:6" ht="16.5" thickBot="1" x14ac:dyDescent="0.3">
      <c r="A57" s="32" t="s">
        <v>21</v>
      </c>
      <c r="B57" s="33"/>
      <c r="C57" s="34"/>
      <c r="D57" s="39">
        <f>SUM(D51,D55)</f>
        <v>0</v>
      </c>
    </row>
    <row r="58" spans="1:6" x14ac:dyDescent="0.25">
      <c r="C58" s="51"/>
      <c r="D58" s="10"/>
    </row>
    <row r="59" spans="1:6" x14ac:dyDescent="0.25">
      <c r="C59" s="17"/>
      <c r="D59" s="10"/>
      <c r="F59" s="3"/>
    </row>
    <row r="60" spans="1:6" s="3" customFormat="1" ht="48" customHeight="1" x14ac:dyDescent="0.25">
      <c r="A60" s="22" t="s">
        <v>29</v>
      </c>
      <c r="B60" s="23"/>
      <c r="C60" s="29" t="s">
        <v>31</v>
      </c>
      <c r="D60" s="35"/>
      <c r="F60" s="10"/>
    </row>
    <row r="61" spans="1:6" ht="31.5" x14ac:dyDescent="0.25">
      <c r="A61" s="7" t="s">
        <v>32</v>
      </c>
      <c r="B61" s="40" t="s">
        <v>33</v>
      </c>
      <c r="C61" s="41"/>
      <c r="D61" s="42">
        <f>IF(OR(C61&lt;VALUE(10),),(D57*30%)*(C61-1),(D57*30%)*9+(D57*10%)*(C61-10))</f>
        <v>0</v>
      </c>
    </row>
    <row r="62" spans="1:6" s="3" customFormat="1" x14ac:dyDescent="0.25">
      <c r="A62" s="25" t="s">
        <v>2</v>
      </c>
      <c r="B62" s="26"/>
      <c r="C62" s="27"/>
      <c r="D62" s="28">
        <f>IF(SUM(D61)&lt;0,0,SUM(D61))</f>
        <v>0</v>
      </c>
      <c r="F62" s="10"/>
    </row>
    <row r="63" spans="1:6" ht="16.5" thickBot="1" x14ac:dyDescent="0.3">
      <c r="A63" s="43"/>
      <c r="B63" s="44"/>
      <c r="C63" s="45"/>
      <c r="D63" s="46"/>
    </row>
    <row r="64" spans="1:6" ht="16.5" thickBot="1" x14ac:dyDescent="0.3">
      <c r="A64" s="32" t="s">
        <v>21</v>
      </c>
      <c r="B64" s="33"/>
      <c r="C64" s="34"/>
      <c r="D64" s="39">
        <f>SUM(D57,D62)</f>
        <v>0</v>
      </c>
    </row>
    <row r="65" spans="1:4" x14ac:dyDescent="0.25">
      <c r="C65" s="17"/>
    </row>
    <row r="66" spans="1:4" x14ac:dyDescent="0.25">
      <c r="C66" s="17"/>
    </row>
    <row r="67" spans="1:4" ht="48" customHeight="1" x14ac:dyDescent="0.25">
      <c r="A67" s="23" t="s">
        <v>15</v>
      </c>
      <c r="B67" s="47"/>
      <c r="C67" s="29" t="s">
        <v>1</v>
      </c>
      <c r="D67" s="52"/>
    </row>
    <row r="68" spans="1:4" x14ac:dyDescent="0.25">
      <c r="C68" s="53"/>
      <c r="D68" s="10"/>
    </row>
    <row r="69" spans="1:4" s="3" customFormat="1" ht="16.5" thickBot="1" x14ac:dyDescent="0.3">
      <c r="A69" s="6" t="s">
        <v>17</v>
      </c>
      <c r="B69" s="13">
        <v>0.15</v>
      </c>
      <c r="C69" s="1" t="b">
        <v>0</v>
      </c>
      <c r="D69" s="54">
        <f>(D64*B69)*C69</f>
        <v>0</v>
      </c>
    </row>
    <row r="70" spans="1:4" s="3" customFormat="1" ht="16.5" thickBot="1" x14ac:dyDescent="0.3">
      <c r="A70" s="32" t="s">
        <v>21</v>
      </c>
      <c r="B70" s="26"/>
      <c r="C70" s="49"/>
      <c r="D70" s="55">
        <f>SUM(D69,D64)</f>
        <v>0</v>
      </c>
    </row>
    <row r="71" spans="1:4" s="3" customFormat="1" x14ac:dyDescent="0.25">
      <c r="A71" s="14"/>
      <c r="C71" s="16"/>
      <c r="D71" s="56"/>
    </row>
    <row r="72" spans="1:4" s="3" customFormat="1" x14ac:dyDescent="0.25">
      <c r="A72" s="6" t="s">
        <v>16</v>
      </c>
      <c r="B72" s="13">
        <v>0.04</v>
      </c>
      <c r="C72" s="1" t="b">
        <v>0</v>
      </c>
      <c r="D72" s="54">
        <f>(D70*B72)*C72</f>
        <v>0</v>
      </c>
    </row>
    <row r="73" spans="1:4" s="3" customFormat="1" x14ac:dyDescent="0.25">
      <c r="A73" s="48" t="s">
        <v>18</v>
      </c>
      <c r="B73" s="26"/>
      <c r="C73" s="49"/>
      <c r="D73" s="55">
        <f>SUM(D72,D70)</f>
        <v>0</v>
      </c>
    </row>
    <row r="74" spans="1:4" x14ac:dyDescent="0.25">
      <c r="C74" s="53"/>
      <c r="D74" s="10"/>
    </row>
    <row r="75" spans="1:4" s="3" customFormat="1" x14ac:dyDescent="0.25">
      <c r="A75" s="6" t="s">
        <v>20</v>
      </c>
      <c r="B75" s="13">
        <v>0.22</v>
      </c>
      <c r="C75" s="18"/>
      <c r="D75" s="54">
        <f>D73*B75</f>
        <v>0</v>
      </c>
    </row>
    <row r="76" spans="1:4" s="3" customFormat="1" x14ac:dyDescent="0.25">
      <c r="A76" s="48" t="s">
        <v>19</v>
      </c>
      <c r="B76" s="26"/>
      <c r="C76" s="49"/>
      <c r="D76" s="55">
        <f>SUM(D73,D75)</f>
        <v>0</v>
      </c>
    </row>
    <row r="77" spans="1:4" x14ac:dyDescent="0.25">
      <c r="C77" s="17"/>
    </row>
  </sheetData>
  <sheetProtection formatColumns="0" formatRows="0"/>
  <mergeCells count="1">
    <mergeCell ref="A1:D1"/>
  </mergeCells>
  <dataValidations count="3">
    <dataValidation type="decimal" allowBlank="1" showInputMessage="1" showErrorMessage="1" error="Inserire un valore tra 1 e 20" sqref="C61">
      <formula1>1</formula1>
      <formula2>20</formula2>
    </dataValidation>
    <dataValidation type="whole" allowBlank="1" showInputMessage="1" showErrorMessage="1" error="Inserire un valore da 11 a 20._x000a_Nel caso di più di 20 parti assistite inserire 20" sqref="C63">
      <formula1>11</formula1>
      <formula2>20</formula2>
    </dataValidation>
    <dataValidation type="whole" allowBlank="1" showInputMessage="1" showErrorMessage="1" sqref="C72 C69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24">
              <controlPr defaultSize="0" autoFill="0" autoLine="0" autoPict="0">
                <anchor moveWithCells="1">
                  <from>
                    <xdr:col>2</xdr:col>
                    <xdr:colOff>485775</xdr:colOff>
                    <xdr:row>3</xdr:row>
                    <xdr:rowOff>600075</xdr:rowOff>
                  </from>
                  <to>
                    <xdr:col>2</xdr:col>
                    <xdr:colOff>752475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5">
              <controlPr defaultSize="0" autoFill="0" autoLine="0" autoPict="0">
                <anchor moveWithCells="1">
                  <from>
                    <xdr:col>2</xdr:col>
                    <xdr:colOff>485775</xdr:colOff>
                    <xdr:row>6</xdr:row>
                    <xdr:rowOff>590550</xdr:rowOff>
                  </from>
                  <to>
                    <xdr:col>2</xdr:col>
                    <xdr:colOff>752475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6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180975</xdr:rowOff>
                  </from>
                  <to>
                    <xdr:col>2</xdr:col>
                    <xdr:colOff>752475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7">
              <controlPr defaultSize="0" autoFill="0" autoLine="0" autoPict="0">
                <anchor moveWithCells="1">
                  <from>
                    <xdr:col>2</xdr:col>
                    <xdr:colOff>485775</xdr:colOff>
                    <xdr:row>8</xdr:row>
                    <xdr:rowOff>171450</xdr:rowOff>
                  </from>
                  <to>
                    <xdr:col>2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8">
              <controlPr defaultSize="0" autoFill="0" autoLine="0" autoPict="0">
                <anchor moveWithCells="1">
                  <from>
                    <xdr:col>2</xdr:col>
                    <xdr:colOff>485775</xdr:colOff>
                    <xdr:row>9</xdr:row>
                    <xdr:rowOff>190500</xdr:rowOff>
                  </from>
                  <to>
                    <xdr:col>2</xdr:col>
                    <xdr:colOff>752475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9">
              <controlPr defaultSize="0" autoFill="0" autoLine="0" autoPict="0">
                <anchor moveWithCells="1">
                  <from>
                    <xdr:col>2</xdr:col>
                    <xdr:colOff>485775</xdr:colOff>
                    <xdr:row>13</xdr:row>
                    <xdr:rowOff>590550</xdr:rowOff>
                  </from>
                  <to>
                    <xdr:col>2</xdr:col>
                    <xdr:colOff>752475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30">
              <controlPr defaultSize="0" autoFill="0" autoLine="0" autoPict="0">
                <anchor moveWithCells="1">
                  <from>
                    <xdr:col>2</xdr:col>
                    <xdr:colOff>485775</xdr:colOff>
                    <xdr:row>14</xdr:row>
                    <xdr:rowOff>180975</xdr:rowOff>
                  </from>
                  <to>
                    <xdr:col>2</xdr:col>
                    <xdr:colOff>752475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31">
              <controlPr defaultSize="0" autoFill="0" autoLine="0" autoPict="0">
                <anchor moveWithCells="1">
                  <from>
                    <xdr:col>2</xdr:col>
                    <xdr:colOff>485775</xdr:colOff>
                    <xdr:row>15</xdr:row>
                    <xdr:rowOff>180975</xdr:rowOff>
                  </from>
                  <to>
                    <xdr:col>2</xdr:col>
                    <xdr:colOff>752475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32">
              <controlPr defaultSize="0" autoFill="0" autoLine="0" autoPict="0">
                <anchor moveWithCells="1">
                  <from>
                    <xdr:col>2</xdr:col>
                    <xdr:colOff>485775</xdr:colOff>
                    <xdr:row>19</xdr:row>
                    <xdr:rowOff>590550</xdr:rowOff>
                  </from>
                  <to>
                    <xdr:col>2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33">
              <controlPr defaultSize="0" autoFill="0" autoLine="0" autoPict="0">
                <anchor moveWithCells="1">
                  <from>
                    <xdr:col>2</xdr:col>
                    <xdr:colOff>485775</xdr:colOff>
                    <xdr:row>20</xdr:row>
                    <xdr:rowOff>180975</xdr:rowOff>
                  </from>
                  <to>
                    <xdr:col>2</xdr:col>
                    <xdr:colOff>752475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34">
              <controlPr defaultSize="0" autoFill="0" autoLine="0" autoPict="0">
                <anchor moveWithCells="1">
                  <from>
                    <xdr:col>2</xdr:col>
                    <xdr:colOff>485775</xdr:colOff>
                    <xdr:row>21</xdr:row>
                    <xdr:rowOff>180975</xdr:rowOff>
                  </from>
                  <to>
                    <xdr:col>2</xdr:col>
                    <xdr:colOff>752475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35">
              <controlPr defaultSize="0" autoFill="0" autoLine="0" autoPict="0">
                <anchor moveWithCells="1">
                  <from>
                    <xdr:col>2</xdr:col>
                    <xdr:colOff>485775</xdr:colOff>
                    <xdr:row>25</xdr:row>
                    <xdr:rowOff>590550</xdr:rowOff>
                  </from>
                  <to>
                    <xdr:col>2</xdr:col>
                    <xdr:colOff>752475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36">
              <controlPr defaultSize="0" autoFill="0" autoLine="0" autoPict="0">
                <anchor moveWithCells="1">
                  <from>
                    <xdr:col>2</xdr:col>
                    <xdr:colOff>485775</xdr:colOff>
                    <xdr:row>26</xdr:row>
                    <xdr:rowOff>180975</xdr:rowOff>
                  </from>
                  <to>
                    <xdr:col>2</xdr:col>
                    <xdr:colOff>752475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37">
              <controlPr defaultSize="0" autoFill="0" autoLine="0" autoPict="0">
                <anchor moveWithCells="1">
                  <from>
                    <xdr:col>2</xdr:col>
                    <xdr:colOff>485775</xdr:colOff>
                    <xdr:row>27</xdr:row>
                    <xdr:rowOff>180975</xdr:rowOff>
                  </from>
                  <to>
                    <xdr:col>2</xdr:col>
                    <xdr:colOff>752475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38">
              <controlPr defaultSize="0" autoFill="0" autoLine="0" autoPict="0">
                <anchor moveWithCells="1">
                  <from>
                    <xdr:col>2</xdr:col>
                    <xdr:colOff>485775</xdr:colOff>
                    <xdr:row>28</xdr:row>
                    <xdr:rowOff>180975</xdr:rowOff>
                  </from>
                  <to>
                    <xdr:col>2</xdr:col>
                    <xdr:colOff>752475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39">
              <controlPr defaultSize="0" autoFill="0" autoLine="0" autoPict="0">
                <anchor moveWithCells="1">
                  <from>
                    <xdr:col>2</xdr:col>
                    <xdr:colOff>485775</xdr:colOff>
                    <xdr:row>32</xdr:row>
                    <xdr:rowOff>600075</xdr:rowOff>
                  </from>
                  <to>
                    <xdr:col>2</xdr:col>
                    <xdr:colOff>752475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0" name="Check Box 40">
              <controlPr defaultSize="0" autoFill="0" autoLine="0" autoPict="0">
                <anchor moveWithCells="1">
                  <from>
                    <xdr:col>2</xdr:col>
                    <xdr:colOff>485775</xdr:colOff>
                    <xdr:row>33</xdr:row>
                    <xdr:rowOff>180975</xdr:rowOff>
                  </from>
                  <to>
                    <xdr:col>2</xdr:col>
                    <xdr:colOff>752475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1" name="Check Box 41">
              <controlPr defaultSize="0" autoFill="0" autoLine="0" autoPict="0">
                <anchor moveWithCells="1">
                  <from>
                    <xdr:col>2</xdr:col>
                    <xdr:colOff>485775</xdr:colOff>
                    <xdr:row>34</xdr:row>
                    <xdr:rowOff>180975</xdr:rowOff>
                  </from>
                  <to>
                    <xdr:col>2</xdr:col>
                    <xdr:colOff>752475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2" name="Check Box 48">
              <controlPr defaultSize="0" autoFill="0" autoLine="0" autoPict="0">
                <anchor moveWithCells="1">
                  <from>
                    <xdr:col>2</xdr:col>
                    <xdr:colOff>485775</xdr:colOff>
                    <xdr:row>41</xdr:row>
                    <xdr:rowOff>600075</xdr:rowOff>
                  </from>
                  <to>
                    <xdr:col>2</xdr:col>
                    <xdr:colOff>714375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3" name="Check Box 49">
              <controlPr defaultSize="0" autoFill="0" autoLine="0" autoPict="0">
                <anchor moveWithCells="1">
                  <from>
                    <xdr:col>2</xdr:col>
                    <xdr:colOff>485775</xdr:colOff>
                    <xdr:row>43</xdr:row>
                    <xdr:rowOff>9525</xdr:rowOff>
                  </from>
                  <to>
                    <xdr:col>2</xdr:col>
                    <xdr:colOff>714375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4" name="Check Box 50">
              <controlPr defaultSize="0" autoFill="0" autoLine="0" autoPict="0">
                <anchor moveWithCells="1">
                  <from>
                    <xdr:col>2</xdr:col>
                    <xdr:colOff>485775</xdr:colOff>
                    <xdr:row>54</xdr:row>
                    <xdr:rowOff>0</xdr:rowOff>
                  </from>
                  <to>
                    <xdr:col>2</xdr:col>
                    <xdr:colOff>714375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5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68</xdr:row>
                    <xdr:rowOff>0</xdr:rowOff>
                  </from>
                  <to>
                    <xdr:col>2</xdr:col>
                    <xdr:colOff>752475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6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71</xdr:row>
                    <xdr:rowOff>0</xdr:rowOff>
                  </from>
                  <to>
                    <xdr:col>2</xdr:col>
                    <xdr:colOff>752475</xdr:colOff>
                    <xdr:row>72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2016-11-18T07:43:02Z</dcterms:created>
  <dcterms:modified xsi:type="dcterms:W3CDTF">2023-12-10T18:23:09Z</dcterms:modified>
</cp:coreProperties>
</file>